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do_FCHG\Documents\Clubes de Golf\Clubes de Golf Chile\C.G. Cachagua\"/>
    </mc:Choice>
  </mc:AlternateContent>
  <xr:revisionPtr revIDLastSave="0" documentId="13_ncr:1_{F9F1EF26-E96E-4C7C-8E1D-CB72F645CA43}" xr6:coauthVersionLast="47" xr6:coauthVersionMax="47" xr10:uidLastSave="{00000000-0000-0000-0000-000000000000}"/>
  <bookViews>
    <workbookView xWindow="-120" yWindow="-120" windowWidth="20730" windowHeight="11040" xr2:uid="{FDECAECF-EC7C-4FA7-8202-8DD04661057D}"/>
  </bookViews>
  <sheets>
    <sheet name="Marzo 2026" sheetId="6" r:id="rId1"/>
    <sheet name="Enero 2024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E8" i="6"/>
  <c r="D6" i="8" l="1"/>
  <c r="F6" i="8"/>
  <c r="D7" i="8"/>
  <c r="F7" i="8"/>
  <c r="D8" i="8"/>
  <c r="F8" i="8"/>
  <c r="D12" i="8"/>
  <c r="F12" i="8"/>
  <c r="D13" i="8"/>
  <c r="F13" i="8"/>
  <c r="D14" i="8"/>
  <c r="F14" i="8"/>
  <c r="C16" i="8"/>
  <c r="E16" i="8"/>
  <c r="C17" i="8"/>
  <c r="E17" i="8"/>
  <c r="C18" i="8"/>
  <c r="E18" i="8"/>
  <c r="C19" i="8"/>
  <c r="E19" i="8"/>
  <c r="C23" i="8"/>
  <c r="D23" i="8"/>
  <c r="E23" i="8"/>
  <c r="F23" i="8"/>
  <c r="G23" i="8"/>
  <c r="C24" i="8"/>
  <c r="D24" i="8"/>
  <c r="E24" i="8"/>
  <c r="F24" i="8"/>
  <c r="G24" i="8"/>
  <c r="C25" i="8"/>
  <c r="D25" i="8"/>
  <c r="E25" i="8"/>
  <c r="F25" i="8"/>
  <c r="G25" i="8"/>
  <c r="C26" i="8"/>
  <c r="D26" i="8"/>
  <c r="E26" i="8"/>
  <c r="F26" i="8"/>
  <c r="G26" i="8"/>
  <c r="C28" i="8"/>
  <c r="D28" i="8"/>
  <c r="E28" i="8"/>
  <c r="F28" i="8"/>
  <c r="G28" i="8"/>
  <c r="C29" i="8"/>
  <c r="D29" i="8"/>
  <c r="E29" i="8"/>
  <c r="F29" i="8"/>
  <c r="G29" i="8"/>
  <c r="C30" i="8"/>
  <c r="D30" i="8"/>
  <c r="E30" i="8"/>
  <c r="F30" i="8"/>
  <c r="G30" i="8"/>
  <c r="C31" i="8"/>
  <c r="D31" i="8"/>
  <c r="E31" i="8"/>
  <c r="F31" i="8"/>
  <c r="G31" i="8"/>
  <c r="C33" i="8"/>
  <c r="D33" i="8"/>
  <c r="E33" i="8"/>
  <c r="F33" i="8"/>
  <c r="G33" i="8"/>
  <c r="C34" i="8"/>
  <c r="D34" i="8"/>
  <c r="E34" i="8"/>
  <c r="F34" i="8"/>
  <c r="G34" i="8"/>
  <c r="C35" i="8"/>
  <c r="D35" i="8"/>
  <c r="E35" i="8"/>
  <c r="F35" i="8"/>
  <c r="G35" i="8"/>
  <c r="C36" i="8"/>
  <c r="D36" i="8"/>
  <c r="E36" i="8"/>
  <c r="F36" i="8"/>
  <c r="G36" i="8"/>
  <c r="I10" i="6" l="1"/>
  <c r="I9" i="6"/>
  <c r="I8" i="6"/>
  <c r="I7" i="6"/>
  <c r="I6" i="6"/>
  <c r="I5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F23" i="6"/>
  <c r="D23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F22" i="6"/>
  <c r="D22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F20" i="6"/>
  <c r="D20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F19" i="6"/>
  <c r="D19" i="6"/>
  <c r="I18" i="6"/>
  <c r="G18" i="6"/>
  <c r="E18" i="6"/>
  <c r="I17" i="6"/>
  <c r="J17" i="6" s="1"/>
  <c r="G17" i="6"/>
  <c r="E17" i="6"/>
  <c r="I16" i="6"/>
  <c r="G16" i="6"/>
  <c r="E16" i="6"/>
  <c r="I15" i="6"/>
  <c r="G15" i="6"/>
  <c r="E15" i="6"/>
  <c r="I14" i="6"/>
  <c r="I13" i="6"/>
  <c r="I11" i="6"/>
  <c r="G37" i="6" s="1"/>
  <c r="G9" i="6"/>
  <c r="E9" i="6"/>
  <c r="G8" i="6"/>
  <c r="I3" i="6"/>
  <c r="F38" i="6" s="1"/>
  <c r="J9" i="6" l="1"/>
  <c r="I20" i="6"/>
  <c r="J14" i="6"/>
  <c r="J8" i="6"/>
  <c r="I22" i="6"/>
  <c r="J15" i="6"/>
  <c r="I23" i="6"/>
  <c r="J19" i="6"/>
  <c r="J6" i="6"/>
  <c r="I24" i="6"/>
  <c r="J20" i="6"/>
  <c r="J10" i="6"/>
  <c r="J22" i="6"/>
  <c r="D28" i="6"/>
  <c r="F31" i="6"/>
  <c r="H33" i="6"/>
  <c r="F35" i="6"/>
  <c r="H37" i="6"/>
  <c r="E28" i="6"/>
  <c r="D30" i="6"/>
  <c r="H30" i="6"/>
  <c r="G31" i="6"/>
  <c r="G43" i="6" s="1"/>
  <c r="H34" i="6"/>
  <c r="G35" i="6"/>
  <c r="F36" i="6"/>
  <c r="E37" i="6"/>
  <c r="D38" i="6"/>
  <c r="H38" i="6"/>
  <c r="H28" i="6"/>
  <c r="G34" i="6"/>
  <c r="E36" i="6"/>
  <c r="G38" i="6"/>
  <c r="E33" i="6"/>
  <c r="I19" i="6"/>
  <c r="I21" i="6"/>
  <c r="J23" i="6"/>
  <c r="G27" i="6"/>
  <c r="F28" i="6"/>
  <c r="E30" i="6"/>
  <c r="D31" i="6"/>
  <c r="H31" i="6"/>
  <c r="F33" i="6"/>
  <c r="E34" i="6"/>
  <c r="D35" i="6"/>
  <c r="H35" i="6"/>
  <c r="G36" i="6"/>
  <c r="F37" i="6"/>
  <c r="E38" i="6"/>
  <c r="E27" i="6"/>
  <c r="G30" i="6"/>
  <c r="D33" i="6"/>
  <c r="D37" i="6"/>
  <c r="F27" i="6"/>
  <c r="D34" i="6"/>
  <c r="J16" i="6"/>
  <c r="J18" i="6"/>
  <c r="D27" i="6"/>
  <c r="H27" i="6"/>
  <c r="G28" i="6"/>
  <c r="F30" i="6"/>
  <c r="E31" i="6"/>
  <c r="G33" i="6"/>
  <c r="G39" i="6" s="1"/>
  <c r="F34" i="6"/>
  <c r="F40" i="6" s="1"/>
  <c r="E35" i="6"/>
  <c r="D36" i="6"/>
  <c r="H36" i="6"/>
  <c r="F39" i="6" l="1"/>
  <c r="D42" i="6"/>
  <c r="D39" i="6"/>
  <c r="H42" i="6"/>
  <c r="D43" i="6"/>
  <c r="E39" i="6"/>
  <c r="E43" i="6"/>
  <c r="F43" i="6"/>
  <c r="E40" i="6"/>
  <c r="H43" i="6"/>
  <c r="E41" i="6"/>
  <c r="D40" i="6"/>
  <c r="G42" i="6"/>
  <c r="E42" i="6"/>
  <c r="G41" i="6"/>
  <c r="F41" i="6"/>
  <c r="D41" i="6"/>
  <c r="F42" i="6"/>
  <c r="H41" i="6"/>
  <c r="G40" i="6"/>
  <c r="H40" i="6"/>
  <c r="H39" i="6"/>
</calcChain>
</file>

<file path=xl/sharedStrings.xml><?xml version="1.0" encoding="utf-8"?>
<sst xmlns="http://schemas.openxmlformats.org/spreadsheetml/2006/main" count="144" uniqueCount="31">
  <si>
    <t>Variaciones</t>
  </si>
  <si>
    <t>Tee Blanco</t>
  </si>
  <si>
    <t>Tee Azul</t>
  </si>
  <si>
    <t>Índice</t>
  </si>
  <si>
    <t>Par</t>
  </si>
  <si>
    <t>Cancha Actual</t>
  </si>
  <si>
    <t>TOTAL</t>
  </si>
  <si>
    <t>Modificado</t>
  </si>
  <si>
    <t>Rating</t>
  </si>
  <si>
    <t>Slope</t>
  </si>
  <si>
    <t>Parámetro</t>
  </si>
  <si>
    <t>DETALLE HOYOS</t>
  </si>
  <si>
    <r>
      <rPr>
        <b/>
        <sz val="14"/>
        <color rgb="FFFF0000"/>
        <rFont val="Calibri"/>
        <family val="2"/>
        <scheme val="minor"/>
      </rPr>
      <t>US</t>
    </r>
    <r>
      <rPr>
        <b/>
        <sz val="14"/>
        <color rgb="FF0000CC"/>
        <rFont val="Calibri"/>
        <family val="2"/>
        <scheme val="minor"/>
      </rPr>
      <t>GA</t>
    </r>
  </si>
  <si>
    <t>Ventaja</t>
  </si>
  <si>
    <t>Tee Rojo</t>
  </si>
  <si>
    <t>Tee Negro</t>
  </si>
  <si>
    <t>Hcp
Actual</t>
  </si>
  <si>
    <t>Tee Dorado</t>
  </si>
  <si>
    <t>Cancha Anterior</t>
  </si>
  <si>
    <t>D</t>
  </si>
  <si>
    <t>V</t>
  </si>
  <si>
    <t>Gén.</t>
  </si>
  <si>
    <t>Tee Rojo (Provisorio)</t>
  </si>
  <si>
    <t>Tee Blanco (Provisorio)</t>
  </si>
  <si>
    <t>Tee Azul (Provisorio)</t>
  </si>
  <si>
    <t>Hcp Cancha Actual</t>
  </si>
  <si>
    <t>Hcp
Cancha Anterior</t>
  </si>
  <si>
    <t>S/D</t>
  </si>
  <si>
    <r>
      <rPr>
        <b/>
        <sz val="14"/>
        <color rgb="FFFF0000"/>
        <rFont val="Calibri"/>
        <family val="2"/>
      </rPr>
      <t>US</t>
    </r>
    <r>
      <rPr>
        <b/>
        <sz val="14"/>
        <color rgb="FF0000CC"/>
        <rFont val="Calibri"/>
        <family val="2"/>
      </rPr>
      <t>GA</t>
    </r>
  </si>
  <si>
    <t>N/A</t>
  </si>
  <si>
    <t>Hcp
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</si>
</sst>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A]dd/mmm/yy"/>
    <numFmt numFmtId="166" formatCode="[$-C0A]d/mmm/yy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i/>
      <sz val="11"/>
      <color theme="0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rgb="FF0000CC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2060"/>
      </patternFill>
    </fill>
    <fill>
      <patternFill patternType="solid">
        <fgColor rgb="FFFF0000"/>
        <bgColor rgb="FF002060"/>
      </patternFill>
    </fill>
    <fill>
      <patternFill patternType="solid">
        <fgColor rgb="FFFFC000"/>
        <bgColor rgb="FF002060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rgb="FF002060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17">
    <xf numFmtId="0" fontId="0" fillId="0" borderId="0" xfId="0"/>
    <xf numFmtId="0" fontId="10" fillId="0" borderId="7" xfId="0" applyFont="1" applyBorder="1"/>
    <xf numFmtId="0" fontId="10" fillId="0" borderId="15" xfId="0" applyFont="1" applyBorder="1"/>
    <xf numFmtId="0" fontId="10" fillId="0" borderId="15" xfId="0" applyFont="1" applyBorder="1" applyAlignment="1">
      <alignment horizontal="left" vertical="top"/>
    </xf>
    <xf numFmtId="0" fontId="10" fillId="0" borderId="0" xfId="0" applyFont="1"/>
    <xf numFmtId="0" fontId="10" fillId="0" borderId="6" xfId="0" applyFont="1" applyBorder="1"/>
    <xf numFmtId="0" fontId="16" fillId="0" borderId="0" xfId="0" applyFont="1"/>
    <xf numFmtId="0" fontId="14" fillId="0" borderId="1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0" xfId="0" applyFont="1" applyAlignment="1">
      <alignment horizontal="left" vertical="top"/>
    </xf>
    <xf numFmtId="0" fontId="10" fillId="0" borderId="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top"/>
    </xf>
    <xf numFmtId="166" fontId="3" fillId="0" borderId="5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18" fillId="0" borderId="5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20" fillId="3" borderId="0" xfId="0" applyFont="1" applyFill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164" fontId="6" fillId="3" borderId="0" xfId="0" applyNumberFormat="1" applyFont="1" applyFill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left" vertical="top"/>
    </xf>
    <xf numFmtId="0" fontId="3" fillId="4" borderId="5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9" fontId="9" fillId="4" borderId="12" xfId="1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9" fontId="9" fillId="0" borderId="0" xfId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0" fontId="6" fillId="2" borderId="5" xfId="0" applyFont="1" applyFill="1" applyBorder="1" applyAlignment="1">
      <alignment horizontal="center" vertical="top"/>
    </xf>
    <xf numFmtId="9" fontId="8" fillId="2" borderId="0" xfId="1" applyFont="1" applyFill="1" applyBorder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20" fillId="5" borderId="1" xfId="0" applyFont="1" applyFill="1" applyBorder="1" applyAlignment="1">
      <alignment horizontal="left" vertical="top"/>
    </xf>
    <xf numFmtId="9" fontId="8" fillId="6" borderId="1" xfId="1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1" fontId="10" fillId="8" borderId="5" xfId="0" applyNumberFormat="1" applyFont="1" applyFill="1" applyBorder="1" applyAlignment="1">
      <alignment horizontal="center" vertical="top"/>
    </xf>
    <xf numFmtId="1" fontId="10" fillId="8" borderId="0" xfId="0" applyNumberFormat="1" applyFont="1" applyFill="1" applyAlignment="1">
      <alignment horizontal="center" vertical="top"/>
    </xf>
    <xf numFmtId="1" fontId="10" fillId="0" borderId="5" xfId="0" applyNumberFormat="1" applyFont="1" applyBorder="1" applyAlignment="1">
      <alignment horizontal="center" vertical="top"/>
    </xf>
    <xf numFmtId="1" fontId="10" fillId="0" borderId="0" xfId="0" applyNumberFormat="1" applyFont="1" applyAlignment="1">
      <alignment horizontal="center" vertical="top"/>
    </xf>
    <xf numFmtId="1" fontId="10" fillId="0" borderId="11" xfId="0" applyNumberFormat="1" applyFont="1" applyBorder="1" applyAlignment="1">
      <alignment horizontal="center" vertical="top"/>
    </xf>
    <xf numFmtId="1" fontId="20" fillId="2" borderId="5" xfId="0" applyNumberFormat="1" applyFont="1" applyFill="1" applyBorder="1" applyAlignment="1">
      <alignment horizontal="center" vertical="top"/>
    </xf>
    <xf numFmtId="1" fontId="20" fillId="2" borderId="0" xfId="0" applyNumberFormat="1" applyFont="1" applyFill="1" applyAlignment="1">
      <alignment horizontal="center" vertical="top"/>
    </xf>
    <xf numFmtId="1" fontId="20" fillId="2" borderId="11" xfId="0" applyNumberFormat="1" applyFont="1" applyFill="1" applyBorder="1" applyAlignment="1">
      <alignment horizontal="center" vertical="top"/>
    </xf>
    <xf numFmtId="1" fontId="20" fillId="9" borderId="2" xfId="0" applyNumberFormat="1" applyFont="1" applyFill="1" applyBorder="1" applyAlignment="1">
      <alignment horizontal="center" vertical="top"/>
    </xf>
    <xf numFmtId="1" fontId="20" fillId="9" borderId="1" xfId="0" applyNumberFormat="1" applyFont="1" applyFill="1" applyBorder="1" applyAlignment="1">
      <alignment horizontal="center" vertical="top"/>
    </xf>
    <xf numFmtId="1" fontId="20" fillId="9" borderId="8" xfId="0" applyNumberFormat="1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166" fontId="2" fillId="0" borderId="5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center" vertical="top"/>
    </xf>
    <xf numFmtId="165" fontId="2" fillId="0" borderId="1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166" fontId="10" fillId="0" borderId="5" xfId="0" applyNumberFormat="1" applyFont="1" applyBorder="1" applyAlignment="1">
      <alignment horizontal="left" vertical="top"/>
    </xf>
    <xf numFmtId="0" fontId="6" fillId="6" borderId="2" xfId="0" applyFont="1" applyFill="1" applyBorder="1" applyAlignment="1">
      <alignment horizontal="center" vertical="top"/>
    </xf>
    <xf numFmtId="164" fontId="6" fillId="6" borderId="1" xfId="0" applyNumberFormat="1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20" fillId="10" borderId="5" xfId="0" applyFont="1" applyFill="1" applyBorder="1" applyAlignment="1">
      <alignment horizontal="center" vertical="top"/>
    </xf>
    <xf numFmtId="9" fontId="22" fillId="10" borderId="0" xfId="1" applyFont="1" applyFill="1" applyBorder="1" applyAlignment="1">
      <alignment horizontal="center" vertical="top"/>
    </xf>
    <xf numFmtId="164" fontId="20" fillId="10" borderId="0" xfId="0" applyNumberFormat="1" applyFont="1" applyFill="1" applyAlignment="1">
      <alignment horizontal="center" vertical="top"/>
    </xf>
    <xf numFmtId="0" fontId="10" fillId="0" borderId="11" xfId="0" applyFont="1" applyBorder="1"/>
    <xf numFmtId="0" fontId="20" fillId="10" borderId="0" xfId="0" applyFont="1" applyFill="1" applyAlignment="1">
      <alignment horizontal="center" vertical="top"/>
    </xf>
    <xf numFmtId="9" fontId="22" fillId="10" borderId="12" xfId="1" applyFont="1" applyFill="1" applyBorder="1" applyAlignment="1">
      <alignment horizontal="center" vertical="top"/>
    </xf>
    <xf numFmtId="0" fontId="20" fillId="10" borderId="13" xfId="0" applyFont="1" applyFill="1" applyBorder="1" applyAlignment="1">
      <alignment horizontal="center" vertical="top"/>
    </xf>
    <xf numFmtId="0" fontId="20" fillId="10" borderId="15" xfId="0" applyFont="1" applyFill="1" applyBorder="1" applyAlignment="1">
      <alignment horizontal="center" vertical="top"/>
    </xf>
    <xf numFmtId="0" fontId="15" fillId="11" borderId="5" xfId="0" applyFont="1" applyFill="1" applyBorder="1" applyAlignment="1">
      <alignment horizontal="center" vertical="top"/>
    </xf>
    <xf numFmtId="9" fontId="23" fillId="11" borderId="0" xfId="1" applyFont="1" applyFill="1" applyBorder="1" applyAlignment="1">
      <alignment horizontal="center" vertical="top"/>
    </xf>
    <xf numFmtId="164" fontId="15" fillId="11" borderId="0" xfId="0" applyNumberFormat="1" applyFont="1" applyFill="1" applyAlignment="1">
      <alignment horizontal="center" vertical="top"/>
    </xf>
    <xf numFmtId="0" fontId="15" fillId="11" borderId="0" xfId="0" applyFont="1" applyFill="1" applyAlignment="1">
      <alignment horizontal="center" vertical="top"/>
    </xf>
    <xf numFmtId="9" fontId="23" fillId="11" borderId="12" xfId="1" applyFont="1" applyFill="1" applyBorder="1" applyAlignment="1">
      <alignment horizontal="center" vertical="top"/>
    </xf>
    <xf numFmtId="0" fontId="15" fillId="11" borderId="13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9" fontId="23" fillId="0" borderId="0" xfId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9" fontId="23" fillId="0" borderId="12" xfId="1" applyFont="1" applyFill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20" fillId="12" borderId="5" xfId="0" applyFont="1" applyFill="1" applyBorder="1" applyAlignment="1">
      <alignment horizontal="center" vertical="top"/>
    </xf>
    <xf numFmtId="9" fontId="22" fillId="12" borderId="0" xfId="1" applyFont="1" applyFill="1" applyBorder="1" applyAlignment="1">
      <alignment horizontal="center" vertical="top"/>
    </xf>
    <xf numFmtId="164" fontId="20" fillId="12" borderId="0" xfId="0" applyNumberFormat="1" applyFont="1" applyFill="1" applyAlignment="1">
      <alignment horizontal="center" vertical="top"/>
    </xf>
    <xf numFmtId="0" fontId="20" fillId="12" borderId="0" xfId="0" applyFont="1" applyFill="1" applyAlignment="1">
      <alignment horizontal="center" vertical="top"/>
    </xf>
    <xf numFmtId="9" fontId="22" fillId="12" borderId="12" xfId="1" applyFont="1" applyFill="1" applyBorder="1" applyAlignment="1">
      <alignment horizontal="center" vertical="top"/>
    </xf>
    <xf numFmtId="0" fontId="20" fillId="12" borderId="13" xfId="0" applyFont="1" applyFill="1" applyBorder="1" applyAlignment="1">
      <alignment horizontal="center" vertical="top"/>
    </xf>
    <xf numFmtId="0" fontId="20" fillId="13" borderId="2" xfId="0" applyFont="1" applyFill="1" applyBorder="1" applyAlignment="1">
      <alignment horizontal="center" vertical="top"/>
    </xf>
    <xf numFmtId="9" fontId="22" fillId="13" borderId="1" xfId="1" applyFont="1" applyFill="1" applyBorder="1" applyAlignment="1">
      <alignment horizontal="center" vertical="top"/>
    </xf>
    <xf numFmtId="164" fontId="20" fillId="13" borderId="1" xfId="0" applyNumberFormat="1" applyFont="1" applyFill="1" applyBorder="1" applyAlignment="1">
      <alignment horizontal="center" vertical="top"/>
    </xf>
    <xf numFmtId="0" fontId="10" fillId="0" borderId="8" xfId="0" applyFont="1" applyBorder="1"/>
    <xf numFmtId="0" fontId="20" fillId="13" borderId="1" xfId="0" applyFont="1" applyFill="1" applyBorder="1" applyAlignment="1">
      <alignment horizontal="center" vertical="top"/>
    </xf>
    <xf numFmtId="9" fontId="22" fillId="13" borderId="9" xfId="1" applyFont="1" applyFill="1" applyBorder="1" applyAlignment="1">
      <alignment horizontal="center" vertical="top"/>
    </xf>
    <xf numFmtId="0" fontId="20" fillId="13" borderId="10" xfId="0" applyFont="1" applyFill="1" applyBorder="1" applyAlignment="1">
      <alignment horizontal="center" vertical="top"/>
    </xf>
    <xf numFmtId="0" fontId="20" fillId="3" borderId="15" xfId="0" applyFont="1" applyFill="1" applyBorder="1" applyAlignment="1">
      <alignment horizontal="left" vertical="top"/>
    </xf>
    <xf numFmtId="1" fontId="20" fillId="3" borderId="16" xfId="0" applyNumberFormat="1" applyFont="1" applyFill="1" applyBorder="1" applyAlignment="1">
      <alignment horizontal="center" vertical="top"/>
    </xf>
    <xf numFmtId="1" fontId="20" fillId="3" borderId="15" xfId="0" applyNumberFormat="1" applyFont="1" applyFill="1" applyBorder="1" applyAlignment="1">
      <alignment horizontal="center" vertical="top"/>
    </xf>
    <xf numFmtId="1" fontId="20" fillId="3" borderId="14" xfId="0" applyNumberFormat="1" applyFont="1" applyFill="1" applyBorder="1" applyAlignment="1">
      <alignment horizontal="center" vertical="top"/>
    </xf>
    <xf numFmtId="1" fontId="10" fillId="8" borderId="11" xfId="0" applyNumberFormat="1" applyFont="1" applyFill="1" applyBorder="1" applyAlignment="1">
      <alignment horizontal="center" vertical="top"/>
    </xf>
    <xf numFmtId="1" fontId="10" fillId="0" borderId="0" xfId="0" applyNumberFormat="1" applyFont="1"/>
    <xf numFmtId="164" fontId="10" fillId="0" borderId="0" xfId="0" applyNumberFormat="1" applyFont="1"/>
    <xf numFmtId="0" fontId="10" fillId="14" borderId="6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top"/>
    </xf>
    <xf numFmtId="1" fontId="20" fillId="3" borderId="0" xfId="0" applyNumberFormat="1" applyFont="1" applyFill="1" applyAlignment="1">
      <alignment horizontal="center" vertical="top"/>
    </xf>
    <xf numFmtId="0" fontId="21" fillId="7" borderId="1" xfId="0" applyFont="1" applyFill="1" applyBorder="1" applyAlignment="1">
      <alignment vertical="center"/>
    </xf>
    <xf numFmtId="164" fontId="21" fillId="7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9" fontId="10" fillId="0" borderId="0" xfId="1" applyFont="1" applyAlignment="1">
      <alignment horizontal="center"/>
    </xf>
    <xf numFmtId="0" fontId="21" fillId="7" borderId="1" xfId="0" applyFont="1" applyFill="1" applyBorder="1" applyAlignment="1">
      <alignment horizontal="right" vertical="center"/>
    </xf>
    <xf numFmtId="1" fontId="6" fillId="2" borderId="5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0" fillId="0" borderId="4" xfId="0" applyBorder="1"/>
    <xf numFmtId="0" fontId="1" fillId="8" borderId="0" xfId="0" applyFont="1" applyFill="1" applyAlignment="1">
      <alignment horizontal="center" vertical="top"/>
    </xf>
    <xf numFmtId="0" fontId="1" fillId="8" borderId="5" xfId="0" applyFont="1" applyFill="1" applyBorder="1" applyAlignment="1">
      <alignment horizontal="center" vertical="top"/>
    </xf>
    <xf numFmtId="0" fontId="1" fillId="8" borderId="0" xfId="0" applyFont="1" applyFill="1" applyAlignment="1">
      <alignment horizontal="left" vertical="top"/>
    </xf>
    <xf numFmtId="0" fontId="7" fillId="0" borderId="6" xfId="0" applyFont="1" applyBorder="1"/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1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4" fillId="16" borderId="0" xfId="0" applyFont="1" applyFill="1"/>
    <xf numFmtId="0" fontId="6" fillId="17" borderId="0" xfId="0" applyFont="1" applyFill="1" applyAlignment="1">
      <alignment horizontal="left" vertical="top"/>
    </xf>
    <xf numFmtId="1" fontId="6" fillId="3" borderId="1" xfId="0" applyNumberFormat="1" applyFont="1" applyFill="1" applyBorder="1" applyAlignment="1">
      <alignment horizontal="center" vertical="top"/>
    </xf>
    <xf numFmtId="1" fontId="6" fillId="3" borderId="2" xfId="0" applyNumberFormat="1" applyFont="1" applyFill="1" applyBorder="1" applyAlignment="1">
      <alignment horizontal="center" vertical="top"/>
    </xf>
    <xf numFmtId="1" fontId="1" fillId="8" borderId="0" xfId="0" applyNumberFormat="1" applyFont="1" applyFill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" fontId="6" fillId="17" borderId="15" xfId="0" applyNumberFormat="1" applyFont="1" applyFill="1" applyBorder="1" applyAlignment="1">
      <alignment horizontal="center" vertical="top"/>
    </xf>
    <xf numFmtId="1" fontId="6" fillId="17" borderId="16" xfId="0" applyNumberFormat="1" applyFont="1" applyFill="1" applyBorder="1" applyAlignment="1">
      <alignment horizontal="center" vertical="top"/>
    </xf>
    <xf numFmtId="1" fontId="1" fillId="8" borderId="5" xfId="0" applyNumberFormat="1" applyFont="1" applyFill="1" applyBorder="1" applyAlignment="1">
      <alignment horizontal="center" vertical="top"/>
    </xf>
    <xf numFmtId="1" fontId="6" fillId="17" borderId="0" xfId="0" applyNumberFormat="1" applyFont="1" applyFill="1" applyAlignment="1">
      <alignment horizontal="center" vertical="top"/>
    </xf>
    <xf numFmtId="1" fontId="6" fillId="17" borderId="5" xfId="0" applyNumberFormat="1" applyFont="1" applyFill="1" applyBorder="1" applyAlignment="1">
      <alignment horizontal="center" vertical="top"/>
    </xf>
    <xf numFmtId="164" fontId="0" fillId="18" borderId="0" xfId="0" applyNumberFormat="1" applyFill="1" applyAlignment="1">
      <alignment horizontal="center"/>
    </xf>
    <xf numFmtId="0" fontId="0" fillId="18" borderId="0" xfId="0" applyFill="1"/>
    <xf numFmtId="0" fontId="7" fillId="18" borderId="0" xfId="0" applyFont="1" applyFill="1"/>
    <xf numFmtId="0" fontId="0" fillId="0" borderId="8" xfId="0" applyBorder="1"/>
    <xf numFmtId="9" fontId="8" fillId="3" borderId="1" xfId="1" applyFont="1" applyFill="1" applyBorder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top"/>
    </xf>
    <xf numFmtId="0" fontId="0" fillId="0" borderId="11" xfId="0" applyBorder="1"/>
    <xf numFmtId="9" fontId="9" fillId="8" borderId="0" xfId="1" applyFont="1" applyFill="1" applyBorder="1" applyAlignment="1">
      <alignment horizontal="center" vertical="top"/>
    </xf>
    <xf numFmtId="164" fontId="1" fillId="8" borderId="0" xfId="0" applyNumberFormat="1" applyFont="1" applyFill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0" fillId="0" borderId="14" xfId="0" applyBorder="1"/>
    <xf numFmtId="9" fontId="8" fillId="17" borderId="0" xfId="1" applyFont="1" applyFill="1" applyBorder="1" applyAlignment="1">
      <alignment horizontal="center" vertical="top"/>
    </xf>
    <xf numFmtId="164" fontId="6" fillId="17" borderId="0" xfId="0" applyNumberFormat="1" applyFont="1" applyFill="1" applyAlignment="1">
      <alignment horizontal="center" vertical="top"/>
    </xf>
    <xf numFmtId="0" fontId="6" fillId="17" borderId="5" xfId="0" applyFont="1" applyFill="1" applyBorder="1" applyAlignment="1">
      <alignment horizontal="center" vertical="top"/>
    </xf>
    <xf numFmtId="165" fontId="1" fillId="0" borderId="8" xfId="0" applyNumberFormat="1" applyFont="1" applyBorder="1" applyAlignment="1">
      <alignment horizontal="left" vertical="top"/>
    </xf>
    <xf numFmtId="9" fontId="6" fillId="3" borderId="1" xfId="1" applyFont="1" applyFill="1" applyBorder="1" applyAlignment="1">
      <alignment horizontal="center" vertical="top"/>
    </xf>
    <xf numFmtId="165" fontId="1" fillId="0" borderId="11" xfId="0" applyNumberFormat="1" applyFont="1" applyBorder="1" applyAlignment="1">
      <alignment horizontal="left" vertical="top"/>
    </xf>
    <xf numFmtId="0" fontId="6" fillId="17" borderId="0" xfId="0" applyFont="1" applyFill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0" fillId="0" borderId="6" xfId="0" applyBorder="1"/>
    <xf numFmtId="0" fontId="0" fillId="0" borderId="7" xfId="0" applyBorder="1"/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0" fontId="10" fillId="0" borderId="15" xfId="0" applyFont="1" applyBorder="1" applyAlignment="1">
      <alignment vertical="top"/>
    </xf>
    <xf numFmtId="0" fontId="14" fillId="0" borderId="16" xfId="0" applyFont="1" applyBorder="1" applyAlignment="1">
      <alignment horizontal="center" vertical="top"/>
    </xf>
    <xf numFmtId="0" fontId="14" fillId="0" borderId="15" xfId="0" applyFont="1" applyBorder="1" applyAlignment="1">
      <alignment horizontal="center" vertical="top"/>
    </xf>
    <xf numFmtId="0" fontId="15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top"/>
    </xf>
    <xf numFmtId="0" fontId="26" fillId="0" borderId="15" xfId="0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737B-2AC3-4523-89CC-3A55F2DADF1C}">
  <dimension ref="A1:AC46"/>
  <sheetViews>
    <sheetView showGridLines="0" tabSelected="1" zoomScale="90" zoomScaleNormal="90" workbookViewId="0">
      <selection activeCell="AC11" sqref="AC11:AC18"/>
    </sheetView>
  </sheetViews>
  <sheetFormatPr baseColWidth="10" defaultRowHeight="15" x14ac:dyDescent="0.25"/>
  <cols>
    <col min="1" max="1" width="10.5" style="4" customWidth="1"/>
    <col min="2" max="2" width="4.25" style="4" customWidth="1"/>
    <col min="3" max="3" width="20.25" style="4" customWidth="1"/>
    <col min="4" max="4" width="8.25" style="4" bestFit="1" customWidth="1"/>
    <col min="5" max="5" width="5.375" style="4" bestFit="1" customWidth="1"/>
    <col min="6" max="6" width="6.5" style="4" bestFit="1" customWidth="1"/>
    <col min="7" max="7" width="5.5" style="4" bestFit="1" customWidth="1"/>
    <col min="8" max="8" width="9.875" style="4" customWidth="1"/>
    <col min="9" max="9" width="6" style="4" bestFit="1" customWidth="1"/>
    <col min="10" max="10" width="7.875" style="4" bestFit="1" customWidth="1"/>
    <col min="11" max="12" width="4.375" style="4" bestFit="1" customWidth="1"/>
    <col min="13" max="13" width="4.5" style="4" bestFit="1" customWidth="1"/>
    <col min="14" max="16" width="4.375" style="4" bestFit="1" customWidth="1"/>
    <col min="17" max="18" width="3.875" style="4" bestFit="1" customWidth="1"/>
    <col min="19" max="19" width="4.375" style="4" bestFit="1" customWidth="1"/>
    <col min="20" max="26" width="3.875" style="4" bestFit="1" customWidth="1"/>
    <col min="27" max="27" width="4.375" style="4" bestFit="1" customWidth="1"/>
    <col min="28" max="28" width="3.875" style="4" bestFit="1" customWidth="1"/>
    <col min="29" max="16384" width="11" style="4"/>
  </cols>
  <sheetData>
    <row r="1" spans="1:29" ht="18.75" x14ac:dyDescent="0.25">
      <c r="A1" s="1"/>
      <c r="B1" s="2"/>
      <c r="C1" s="3"/>
      <c r="D1" s="199" t="s">
        <v>12</v>
      </c>
      <c r="E1" s="200"/>
      <c r="F1" s="201"/>
      <c r="G1" s="201"/>
      <c r="H1" s="201"/>
      <c r="I1" s="202" t="s">
        <v>11</v>
      </c>
      <c r="J1" s="203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4"/>
    </row>
    <row r="2" spans="1:29" ht="15.75" x14ac:dyDescent="0.25">
      <c r="A2" s="5"/>
      <c r="B2" s="6" t="s">
        <v>21</v>
      </c>
      <c r="C2" s="7" t="s">
        <v>10</v>
      </c>
      <c r="D2" s="8" t="s">
        <v>9</v>
      </c>
      <c r="E2" s="9"/>
      <c r="F2" s="9" t="s">
        <v>8</v>
      </c>
      <c r="G2" s="9"/>
      <c r="H2" s="10" t="s">
        <v>7</v>
      </c>
      <c r="I2" s="11" t="s">
        <v>6</v>
      </c>
      <c r="J2" s="12"/>
      <c r="K2" s="13">
        <v>1</v>
      </c>
      <c r="L2" s="12">
        <v>2</v>
      </c>
      <c r="M2" s="12">
        <v>3</v>
      </c>
      <c r="N2" s="12">
        <v>4</v>
      </c>
      <c r="O2" s="12">
        <v>5</v>
      </c>
      <c r="P2" s="12">
        <v>6</v>
      </c>
      <c r="Q2" s="12">
        <v>7</v>
      </c>
      <c r="R2" s="12">
        <v>8</v>
      </c>
      <c r="S2" s="14">
        <v>9</v>
      </c>
      <c r="T2" s="12">
        <v>10</v>
      </c>
      <c r="U2" s="12">
        <v>11</v>
      </c>
      <c r="V2" s="12">
        <v>12</v>
      </c>
      <c r="W2" s="12">
        <v>13</v>
      </c>
      <c r="X2" s="12">
        <v>14</v>
      </c>
      <c r="Y2" s="12">
        <v>15</v>
      </c>
      <c r="Z2" s="12">
        <v>16</v>
      </c>
      <c r="AA2" s="12">
        <v>17</v>
      </c>
      <c r="AB2" s="15">
        <v>18</v>
      </c>
      <c r="AC2" s="16" t="s">
        <v>7</v>
      </c>
    </row>
    <row r="3" spans="1:29" x14ac:dyDescent="0.25">
      <c r="A3" s="195" t="s">
        <v>18</v>
      </c>
      <c r="B3" s="17"/>
      <c r="C3" s="44" t="s">
        <v>4</v>
      </c>
      <c r="D3" s="82"/>
      <c r="E3" s="83"/>
      <c r="F3" s="83"/>
      <c r="G3" s="83"/>
      <c r="H3" s="79"/>
      <c r="I3" s="18">
        <f>+SUM(K3:AB3)</f>
        <v>72</v>
      </c>
      <c r="J3" s="84"/>
      <c r="K3" s="73">
        <v>4</v>
      </c>
      <c r="L3" s="74">
        <v>3</v>
      </c>
      <c r="M3" s="74">
        <v>4</v>
      </c>
      <c r="N3" s="74">
        <v>4</v>
      </c>
      <c r="O3" s="74">
        <v>5</v>
      </c>
      <c r="P3" s="74">
        <v>4</v>
      </c>
      <c r="Q3" s="74">
        <v>3</v>
      </c>
      <c r="R3" s="74">
        <v>4</v>
      </c>
      <c r="S3" s="75">
        <v>5</v>
      </c>
      <c r="T3" s="74">
        <v>4</v>
      </c>
      <c r="U3" s="74">
        <v>5</v>
      </c>
      <c r="V3" s="74">
        <v>4</v>
      </c>
      <c r="W3" s="74">
        <v>5</v>
      </c>
      <c r="X3" s="74">
        <v>3</v>
      </c>
      <c r="Y3" s="74">
        <v>4</v>
      </c>
      <c r="Z3" s="74">
        <v>4</v>
      </c>
      <c r="AA3" s="74">
        <v>3</v>
      </c>
      <c r="AB3" s="76">
        <v>4</v>
      </c>
      <c r="AC3" s="77">
        <v>43325</v>
      </c>
    </row>
    <row r="4" spans="1:29" x14ac:dyDescent="0.25">
      <c r="A4" s="193"/>
      <c r="B4" s="136"/>
      <c r="C4" s="20" t="s">
        <v>13</v>
      </c>
      <c r="D4" s="78"/>
      <c r="E4" s="74"/>
      <c r="F4" s="74"/>
      <c r="G4" s="74"/>
      <c r="H4" s="79"/>
      <c r="I4" s="22"/>
      <c r="J4" s="23"/>
      <c r="K4" s="24">
        <v>9</v>
      </c>
      <c r="L4" s="25">
        <v>11</v>
      </c>
      <c r="M4" s="25">
        <v>1</v>
      </c>
      <c r="N4" s="25">
        <v>3</v>
      </c>
      <c r="O4" s="25">
        <v>15</v>
      </c>
      <c r="P4" s="25">
        <v>7</v>
      </c>
      <c r="Q4" s="25">
        <v>17</v>
      </c>
      <c r="R4" s="25">
        <v>5</v>
      </c>
      <c r="S4" s="26">
        <v>13</v>
      </c>
      <c r="T4" s="25">
        <v>6</v>
      </c>
      <c r="U4" s="25">
        <v>16</v>
      </c>
      <c r="V4" s="25">
        <v>12</v>
      </c>
      <c r="W4" s="25">
        <v>4</v>
      </c>
      <c r="X4" s="25">
        <v>14</v>
      </c>
      <c r="Y4" s="25">
        <v>10</v>
      </c>
      <c r="Z4" s="25">
        <v>2</v>
      </c>
      <c r="AA4" s="25">
        <v>18</v>
      </c>
      <c r="AB4" s="27">
        <v>8</v>
      </c>
      <c r="AC4" s="77">
        <v>43733</v>
      </c>
    </row>
    <row r="5" spans="1:29" x14ac:dyDescent="0.25">
      <c r="A5" s="193"/>
      <c r="B5" s="129" t="s">
        <v>19</v>
      </c>
      <c r="C5" s="28" t="s">
        <v>14</v>
      </c>
      <c r="D5" s="29">
        <v>111</v>
      </c>
      <c r="E5" s="30"/>
      <c r="F5" s="31">
        <v>72</v>
      </c>
      <c r="G5" s="31"/>
      <c r="H5" s="79">
        <v>45303</v>
      </c>
      <c r="I5" s="32">
        <f>+SUM(K5:AB5)</f>
        <v>5343</v>
      </c>
      <c r="J5" s="33"/>
      <c r="K5" s="34">
        <v>310</v>
      </c>
      <c r="L5" s="30">
        <v>134</v>
      </c>
      <c r="M5" s="30">
        <v>323</v>
      </c>
      <c r="N5" s="30">
        <v>317</v>
      </c>
      <c r="O5" s="30">
        <v>446</v>
      </c>
      <c r="P5" s="30">
        <v>321</v>
      </c>
      <c r="Q5" s="30">
        <v>136</v>
      </c>
      <c r="R5" s="30">
        <v>284</v>
      </c>
      <c r="S5" s="35">
        <v>439</v>
      </c>
      <c r="T5" s="30">
        <v>323</v>
      </c>
      <c r="U5" s="30">
        <v>399</v>
      </c>
      <c r="V5" s="30">
        <v>288</v>
      </c>
      <c r="W5" s="30">
        <v>457</v>
      </c>
      <c r="X5" s="30">
        <v>118</v>
      </c>
      <c r="Y5" s="30">
        <v>268</v>
      </c>
      <c r="Z5" s="30">
        <v>341</v>
      </c>
      <c r="AA5" s="30">
        <v>122</v>
      </c>
      <c r="AB5" s="36">
        <v>317</v>
      </c>
      <c r="AC5" s="77">
        <v>43733</v>
      </c>
    </row>
    <row r="6" spans="1:29" x14ac:dyDescent="0.25">
      <c r="A6" s="193"/>
      <c r="B6" s="130" t="s">
        <v>20</v>
      </c>
      <c r="C6" s="37" t="s">
        <v>17</v>
      </c>
      <c r="D6" s="38">
        <v>118</v>
      </c>
      <c r="E6" s="39"/>
      <c r="F6" s="39">
        <v>67</v>
      </c>
      <c r="G6" s="39"/>
      <c r="H6" s="21">
        <v>44459</v>
      </c>
      <c r="I6" s="40">
        <f t="shared" ref="I6:I10" si="0">+SUM(K6:AB6)</f>
        <v>5343</v>
      </c>
      <c r="J6" s="41">
        <f>+I6/I5-1</f>
        <v>0</v>
      </c>
      <c r="K6" s="42">
        <v>310</v>
      </c>
      <c r="L6" s="39">
        <v>134</v>
      </c>
      <c r="M6" s="39">
        <v>323</v>
      </c>
      <c r="N6" s="39">
        <v>317</v>
      </c>
      <c r="O6" s="39">
        <v>446</v>
      </c>
      <c r="P6" s="39">
        <v>321</v>
      </c>
      <c r="Q6" s="39">
        <v>136</v>
      </c>
      <c r="R6" s="39">
        <v>284</v>
      </c>
      <c r="S6" s="43">
        <v>439</v>
      </c>
      <c r="T6" s="42">
        <v>323</v>
      </c>
      <c r="U6" s="39">
        <v>399</v>
      </c>
      <c r="V6" s="39">
        <v>288</v>
      </c>
      <c r="W6" s="39">
        <v>457</v>
      </c>
      <c r="X6" s="39">
        <v>118</v>
      </c>
      <c r="Y6" s="39">
        <v>268</v>
      </c>
      <c r="Z6" s="39">
        <v>341</v>
      </c>
      <c r="AA6" s="39">
        <v>122</v>
      </c>
      <c r="AB6" s="43">
        <v>317</v>
      </c>
      <c r="AC6" s="19">
        <v>44459</v>
      </c>
    </row>
    <row r="7" spans="1:29" x14ac:dyDescent="0.25">
      <c r="A7" s="193"/>
      <c r="B7" s="129" t="s">
        <v>19</v>
      </c>
      <c r="C7" s="44" t="s">
        <v>1</v>
      </c>
      <c r="D7" s="149" t="s">
        <v>29</v>
      </c>
      <c r="E7" s="45"/>
      <c r="F7" s="174" t="s">
        <v>29</v>
      </c>
      <c r="G7" s="45"/>
      <c r="H7" s="79"/>
      <c r="I7" s="46">
        <f t="shared" ref="I7" si="1">+SUM(K7:AB7)</f>
        <v>0</v>
      </c>
      <c r="J7" s="45"/>
      <c r="K7" s="73"/>
      <c r="L7" s="74"/>
      <c r="M7" s="74"/>
      <c r="N7" s="74"/>
      <c r="O7" s="74"/>
      <c r="P7" s="74"/>
      <c r="Q7" s="74"/>
      <c r="R7" s="74"/>
      <c r="S7" s="75"/>
      <c r="T7" s="74"/>
      <c r="U7" s="74"/>
      <c r="V7" s="74"/>
      <c r="W7" s="74"/>
      <c r="X7" s="74"/>
      <c r="Y7" s="74"/>
      <c r="Z7" s="74"/>
      <c r="AA7" s="74"/>
      <c r="AB7" s="76"/>
      <c r="AC7" s="77"/>
    </row>
    <row r="8" spans="1:29" x14ac:dyDescent="0.25">
      <c r="A8" s="193"/>
      <c r="B8" s="130" t="s">
        <v>20</v>
      </c>
      <c r="C8" s="44" t="s">
        <v>1</v>
      </c>
      <c r="D8" s="78">
        <v>118</v>
      </c>
      <c r="E8" s="45">
        <f>+D8/D6-1</f>
        <v>0</v>
      </c>
      <c r="F8" s="80">
        <v>72</v>
      </c>
      <c r="G8" s="45">
        <f>+F8/F6-1</f>
        <v>7.4626865671641784E-2</v>
      </c>
      <c r="H8" s="79">
        <v>45303</v>
      </c>
      <c r="I8" s="46">
        <f t="shared" si="0"/>
        <v>5929</v>
      </c>
      <c r="J8" s="45">
        <f>+I8/I6-1</f>
        <v>0.10967621186599286</v>
      </c>
      <c r="K8" s="73">
        <v>358</v>
      </c>
      <c r="L8" s="74">
        <v>182</v>
      </c>
      <c r="M8" s="74">
        <v>354</v>
      </c>
      <c r="N8" s="74">
        <v>349</v>
      </c>
      <c r="O8" s="74">
        <v>454</v>
      </c>
      <c r="P8" s="74">
        <v>374</v>
      </c>
      <c r="Q8" s="74">
        <v>146</v>
      </c>
      <c r="R8" s="74">
        <v>334</v>
      </c>
      <c r="S8" s="75">
        <v>473</v>
      </c>
      <c r="T8" s="74">
        <v>365</v>
      </c>
      <c r="U8" s="74">
        <v>410</v>
      </c>
      <c r="V8" s="74">
        <v>294</v>
      </c>
      <c r="W8" s="74">
        <v>504</v>
      </c>
      <c r="X8" s="74">
        <v>150</v>
      </c>
      <c r="Y8" s="74">
        <v>294</v>
      </c>
      <c r="Z8" s="74">
        <v>379</v>
      </c>
      <c r="AA8" s="74">
        <v>130</v>
      </c>
      <c r="AB8" s="76">
        <v>379</v>
      </c>
      <c r="AC8" s="77">
        <v>43733</v>
      </c>
    </row>
    <row r="9" spans="1:29" x14ac:dyDescent="0.25">
      <c r="A9" s="193"/>
      <c r="B9" s="130" t="s">
        <v>20</v>
      </c>
      <c r="C9" s="47" t="s">
        <v>2</v>
      </c>
      <c r="D9" s="48">
        <v>122</v>
      </c>
      <c r="E9" s="49">
        <f t="shared" ref="E9" si="2">+D9/D8-1</f>
        <v>3.3898305084745672E-2</v>
      </c>
      <c r="F9" s="50">
        <v>72</v>
      </c>
      <c r="G9" s="49">
        <f t="shared" ref="G9" si="3">+F9/F8-1</f>
        <v>0</v>
      </c>
      <c r="H9" s="79">
        <v>45303</v>
      </c>
      <c r="I9" s="51">
        <f t="shared" si="0"/>
        <v>6309</v>
      </c>
      <c r="J9" s="49">
        <f t="shared" ref="J9:J10" si="4">+I9/I8-1</f>
        <v>6.4091752403440783E-2</v>
      </c>
      <c r="K9" s="52">
        <v>378</v>
      </c>
      <c r="L9" s="53">
        <v>194</v>
      </c>
      <c r="M9" s="53">
        <v>384</v>
      </c>
      <c r="N9" s="53">
        <v>372</v>
      </c>
      <c r="O9" s="53">
        <v>492</v>
      </c>
      <c r="P9" s="53">
        <v>381</v>
      </c>
      <c r="Q9" s="53">
        <v>157</v>
      </c>
      <c r="R9" s="53">
        <v>361</v>
      </c>
      <c r="S9" s="54">
        <v>482</v>
      </c>
      <c r="T9" s="53">
        <v>377</v>
      </c>
      <c r="U9" s="53">
        <v>463</v>
      </c>
      <c r="V9" s="53">
        <v>330</v>
      </c>
      <c r="W9" s="53">
        <v>538</v>
      </c>
      <c r="X9" s="53">
        <v>156</v>
      </c>
      <c r="Y9" s="53">
        <v>334</v>
      </c>
      <c r="Z9" s="53">
        <v>390</v>
      </c>
      <c r="AA9" s="53">
        <v>135</v>
      </c>
      <c r="AB9" s="71">
        <v>385</v>
      </c>
      <c r="AC9" s="77">
        <v>43733</v>
      </c>
    </row>
    <row r="10" spans="1:29" x14ac:dyDescent="0.25">
      <c r="A10" s="194"/>
      <c r="B10" s="131" t="s">
        <v>20</v>
      </c>
      <c r="C10" s="55" t="s">
        <v>15</v>
      </c>
      <c r="D10" s="86" t="s">
        <v>29</v>
      </c>
      <c r="E10" s="56"/>
      <c r="F10" s="87" t="s">
        <v>29</v>
      </c>
      <c r="G10" s="56"/>
      <c r="H10" s="81"/>
      <c r="I10" s="88">
        <f t="shared" si="0"/>
        <v>0</v>
      </c>
      <c r="J10" s="56">
        <f t="shared" si="4"/>
        <v>-1</v>
      </c>
      <c r="K10" s="57"/>
      <c r="L10" s="58"/>
      <c r="M10" s="58"/>
      <c r="N10" s="58"/>
      <c r="O10" s="58"/>
      <c r="P10" s="58"/>
      <c r="Q10" s="58"/>
      <c r="R10" s="58"/>
      <c r="S10" s="59"/>
      <c r="T10" s="58"/>
      <c r="U10" s="58"/>
      <c r="V10" s="58"/>
      <c r="W10" s="58"/>
      <c r="X10" s="58"/>
      <c r="Y10" s="58"/>
      <c r="Z10" s="58"/>
      <c r="AA10" s="58"/>
      <c r="AB10" s="72"/>
      <c r="AC10" s="77"/>
    </row>
    <row r="11" spans="1:29" x14ac:dyDescent="0.25">
      <c r="A11" s="195" t="s">
        <v>5</v>
      </c>
      <c r="B11" s="17"/>
      <c r="C11" s="44" t="s">
        <v>4</v>
      </c>
      <c r="D11" s="82"/>
      <c r="E11" s="83"/>
      <c r="F11" s="83"/>
      <c r="G11" s="83"/>
      <c r="H11" s="79"/>
      <c r="I11" s="18">
        <f>+SUM(K11:AB11)</f>
        <v>72</v>
      </c>
      <c r="J11" s="84"/>
      <c r="K11" s="73">
        <v>4</v>
      </c>
      <c r="L11" s="74">
        <v>3</v>
      </c>
      <c r="M11" s="74">
        <v>4</v>
      </c>
      <c r="N11" s="74">
        <v>4</v>
      </c>
      <c r="O11" s="74">
        <v>5</v>
      </c>
      <c r="P11" s="74">
        <v>4</v>
      </c>
      <c r="Q11" s="74">
        <v>3</v>
      </c>
      <c r="R11" s="74">
        <v>4</v>
      </c>
      <c r="S11" s="75">
        <v>4</v>
      </c>
      <c r="T11" s="74">
        <v>4</v>
      </c>
      <c r="U11" s="74">
        <v>5</v>
      </c>
      <c r="V11" s="74">
        <v>4</v>
      </c>
      <c r="W11" s="74">
        <v>5</v>
      </c>
      <c r="X11" s="74">
        <v>3</v>
      </c>
      <c r="Y11" s="74">
        <v>4</v>
      </c>
      <c r="Z11" s="74">
        <v>4</v>
      </c>
      <c r="AA11" s="74">
        <v>3</v>
      </c>
      <c r="AB11" s="76">
        <v>5</v>
      </c>
      <c r="AC11" s="77">
        <v>46085</v>
      </c>
    </row>
    <row r="12" spans="1:29" x14ac:dyDescent="0.25">
      <c r="A12" s="193"/>
      <c r="B12" s="136"/>
      <c r="C12" s="20" t="s">
        <v>13</v>
      </c>
      <c r="D12" s="78"/>
      <c r="E12" s="74"/>
      <c r="F12" s="74"/>
      <c r="G12" s="74"/>
      <c r="H12" s="79"/>
      <c r="I12" s="22">
        <f>+SUM(K12:AB12)</f>
        <v>171</v>
      </c>
      <c r="J12" s="23"/>
      <c r="K12" s="24">
        <v>13</v>
      </c>
      <c r="L12" s="25">
        <v>11</v>
      </c>
      <c r="M12" s="25">
        <v>1</v>
      </c>
      <c r="N12" s="25">
        <v>3</v>
      </c>
      <c r="O12" s="25">
        <v>15</v>
      </c>
      <c r="P12" s="25">
        <v>7</v>
      </c>
      <c r="Q12" s="25">
        <v>17</v>
      </c>
      <c r="R12" s="25">
        <v>5</v>
      </c>
      <c r="S12" s="26">
        <v>9</v>
      </c>
      <c r="T12" s="25">
        <v>6</v>
      </c>
      <c r="U12" s="25">
        <v>16</v>
      </c>
      <c r="V12" s="25">
        <v>8</v>
      </c>
      <c r="W12" s="25">
        <v>4</v>
      </c>
      <c r="X12" s="25">
        <v>14</v>
      </c>
      <c r="Y12" s="25">
        <v>10</v>
      </c>
      <c r="Z12" s="25">
        <v>2</v>
      </c>
      <c r="AA12" s="25">
        <v>18</v>
      </c>
      <c r="AB12" s="27">
        <v>12</v>
      </c>
      <c r="AC12" s="77">
        <v>46085</v>
      </c>
    </row>
    <row r="13" spans="1:29" x14ac:dyDescent="0.25">
      <c r="A13" s="193"/>
      <c r="B13" s="129" t="s">
        <v>19</v>
      </c>
      <c r="C13" s="28" t="s">
        <v>14</v>
      </c>
      <c r="D13" s="29">
        <v>111</v>
      </c>
      <c r="E13" s="30"/>
      <c r="F13" s="31">
        <v>72</v>
      </c>
      <c r="G13" s="31"/>
      <c r="H13" s="79">
        <v>46085</v>
      </c>
      <c r="I13" s="32">
        <f>+SUM(K13:AB13)</f>
        <v>5343</v>
      </c>
      <c r="J13" s="33"/>
      <c r="K13" s="34">
        <v>310</v>
      </c>
      <c r="L13" s="30">
        <v>134</v>
      </c>
      <c r="M13" s="30">
        <v>323</v>
      </c>
      <c r="N13" s="30">
        <v>317</v>
      </c>
      <c r="O13" s="30">
        <v>446</v>
      </c>
      <c r="P13" s="30">
        <v>321</v>
      </c>
      <c r="Q13" s="30">
        <v>136</v>
      </c>
      <c r="R13" s="30">
        <v>284</v>
      </c>
      <c r="S13" s="35">
        <v>317</v>
      </c>
      <c r="T13" s="30">
        <v>323</v>
      </c>
      <c r="U13" s="30">
        <v>399</v>
      </c>
      <c r="V13" s="30">
        <v>288</v>
      </c>
      <c r="W13" s="30">
        <v>457</v>
      </c>
      <c r="X13" s="30">
        <v>118</v>
      </c>
      <c r="Y13" s="30">
        <v>268</v>
      </c>
      <c r="Z13" s="30">
        <v>341</v>
      </c>
      <c r="AA13" s="30">
        <v>122</v>
      </c>
      <c r="AB13" s="36">
        <v>439</v>
      </c>
      <c r="AC13" s="77">
        <v>46085</v>
      </c>
    </row>
    <row r="14" spans="1:29" x14ac:dyDescent="0.25">
      <c r="A14" s="193"/>
      <c r="B14" s="130" t="s">
        <v>20</v>
      </c>
      <c r="C14" s="37" t="s">
        <v>17</v>
      </c>
      <c r="D14" s="38">
        <v>118</v>
      </c>
      <c r="E14" s="39"/>
      <c r="F14" s="39">
        <v>67.3</v>
      </c>
      <c r="G14" s="39"/>
      <c r="H14" s="79">
        <v>46085</v>
      </c>
      <c r="I14" s="40">
        <f t="shared" ref="I14:I18" si="5">+SUM(K14:AB14)</f>
        <v>5379</v>
      </c>
      <c r="J14" s="41">
        <f>+I14/I13-1</f>
        <v>6.7377877596854763E-3</v>
      </c>
      <c r="K14" s="42">
        <v>313</v>
      </c>
      <c r="L14" s="39">
        <v>137</v>
      </c>
      <c r="M14" s="39">
        <v>323</v>
      </c>
      <c r="N14" s="39">
        <v>317</v>
      </c>
      <c r="O14" s="39">
        <v>446</v>
      </c>
      <c r="P14" s="39">
        <v>321</v>
      </c>
      <c r="Q14" s="39">
        <v>136</v>
      </c>
      <c r="R14" s="39">
        <v>284</v>
      </c>
      <c r="S14" s="43">
        <v>317</v>
      </c>
      <c r="T14" s="42">
        <v>326</v>
      </c>
      <c r="U14" s="39">
        <v>405</v>
      </c>
      <c r="V14" s="39">
        <v>291</v>
      </c>
      <c r="W14" s="39">
        <v>460</v>
      </c>
      <c r="X14" s="39">
        <v>121</v>
      </c>
      <c r="Y14" s="39">
        <v>271</v>
      </c>
      <c r="Z14" s="39">
        <v>344</v>
      </c>
      <c r="AA14" s="39">
        <v>125</v>
      </c>
      <c r="AB14" s="43">
        <v>442</v>
      </c>
      <c r="AC14" s="77">
        <v>46085</v>
      </c>
    </row>
    <row r="15" spans="1:29" x14ac:dyDescent="0.25">
      <c r="A15" s="193"/>
      <c r="B15" s="129" t="s">
        <v>19</v>
      </c>
      <c r="C15" s="44" t="s">
        <v>1</v>
      </c>
      <c r="D15" s="78">
        <v>125</v>
      </c>
      <c r="E15" s="45">
        <f>+D15/D13-1</f>
        <v>0.12612612612612617</v>
      </c>
      <c r="F15" s="80">
        <v>73.599999999999994</v>
      </c>
      <c r="G15" s="45">
        <f>+F15/F13-1</f>
        <v>2.2222222222222143E-2</v>
      </c>
      <c r="H15" s="79">
        <v>46085</v>
      </c>
      <c r="I15" s="46">
        <f t="shared" ref="I15" si="6">+SUM(K15:AB15)</f>
        <v>5929</v>
      </c>
      <c r="J15" s="45">
        <f>+I15/I13-1</f>
        <v>0.10967621186599286</v>
      </c>
      <c r="K15" s="73">
        <v>358</v>
      </c>
      <c r="L15" s="74">
        <v>182</v>
      </c>
      <c r="M15" s="74">
        <v>354</v>
      </c>
      <c r="N15" s="74">
        <v>349</v>
      </c>
      <c r="O15" s="74">
        <v>454</v>
      </c>
      <c r="P15" s="74">
        <v>374</v>
      </c>
      <c r="Q15" s="74">
        <v>146</v>
      </c>
      <c r="R15" s="74">
        <v>334</v>
      </c>
      <c r="S15" s="75">
        <v>379</v>
      </c>
      <c r="T15" s="74">
        <v>365</v>
      </c>
      <c r="U15" s="74">
        <v>410</v>
      </c>
      <c r="V15" s="74">
        <v>294</v>
      </c>
      <c r="W15" s="74">
        <v>504</v>
      </c>
      <c r="X15" s="74">
        <v>150</v>
      </c>
      <c r="Y15" s="74">
        <v>294</v>
      </c>
      <c r="Z15" s="74">
        <v>379</v>
      </c>
      <c r="AA15" s="74">
        <v>130</v>
      </c>
      <c r="AB15" s="76">
        <v>473</v>
      </c>
      <c r="AC15" s="77">
        <v>46085</v>
      </c>
    </row>
    <row r="16" spans="1:29" x14ac:dyDescent="0.25">
      <c r="A16" s="193"/>
      <c r="B16" s="130" t="s">
        <v>20</v>
      </c>
      <c r="C16" s="44" t="s">
        <v>1</v>
      </c>
      <c r="D16" s="78">
        <v>118</v>
      </c>
      <c r="E16" s="45">
        <f>+D16/D14-1</f>
        <v>0</v>
      </c>
      <c r="F16" s="80">
        <v>72</v>
      </c>
      <c r="G16" s="45">
        <f>+F16/F14-1</f>
        <v>6.9836552748885561E-2</v>
      </c>
      <c r="H16" s="79">
        <v>46085</v>
      </c>
      <c r="I16" s="46">
        <f t="shared" si="5"/>
        <v>5929</v>
      </c>
      <c r="J16" s="45">
        <f>+I16/I14-1</f>
        <v>0.10224948875255624</v>
      </c>
      <c r="K16" s="73">
        <v>358</v>
      </c>
      <c r="L16" s="74">
        <v>182</v>
      </c>
      <c r="M16" s="74">
        <v>354</v>
      </c>
      <c r="N16" s="74">
        <v>349</v>
      </c>
      <c r="O16" s="74">
        <v>454</v>
      </c>
      <c r="P16" s="74">
        <v>374</v>
      </c>
      <c r="Q16" s="74">
        <v>146</v>
      </c>
      <c r="R16" s="74">
        <v>334</v>
      </c>
      <c r="S16" s="75">
        <v>379</v>
      </c>
      <c r="T16" s="74">
        <v>365</v>
      </c>
      <c r="U16" s="74">
        <v>410</v>
      </c>
      <c r="V16" s="74">
        <v>294</v>
      </c>
      <c r="W16" s="74">
        <v>504</v>
      </c>
      <c r="X16" s="74">
        <v>150</v>
      </c>
      <c r="Y16" s="74">
        <v>294</v>
      </c>
      <c r="Z16" s="74">
        <v>379</v>
      </c>
      <c r="AA16" s="74">
        <v>130</v>
      </c>
      <c r="AB16" s="76">
        <v>473</v>
      </c>
      <c r="AC16" s="77">
        <v>46085</v>
      </c>
    </row>
    <row r="17" spans="1:29" x14ac:dyDescent="0.25">
      <c r="A17" s="193"/>
      <c r="B17" s="130" t="s">
        <v>20</v>
      </c>
      <c r="C17" s="47" t="s">
        <v>2</v>
      </c>
      <c r="D17" s="48">
        <v>122</v>
      </c>
      <c r="E17" s="49">
        <f t="shared" ref="E17:E18" si="7">+D17/D16-1</f>
        <v>3.3898305084745672E-2</v>
      </c>
      <c r="F17" s="50">
        <v>72</v>
      </c>
      <c r="G17" s="49">
        <f t="shared" ref="G17:G18" si="8">+F17/F16-1</f>
        <v>0</v>
      </c>
      <c r="H17" s="79">
        <v>46085</v>
      </c>
      <c r="I17" s="51">
        <f>+SUM(K17:AB17)</f>
        <v>6309</v>
      </c>
      <c r="J17" s="49">
        <f t="shared" ref="J17:J18" si="9">+I17/I16-1</f>
        <v>6.4091752403440783E-2</v>
      </c>
      <c r="K17" s="52">
        <v>378</v>
      </c>
      <c r="L17" s="53">
        <v>194</v>
      </c>
      <c r="M17" s="53">
        <v>384</v>
      </c>
      <c r="N17" s="53">
        <v>372</v>
      </c>
      <c r="O17" s="53">
        <v>492</v>
      </c>
      <c r="P17" s="53">
        <v>381</v>
      </c>
      <c r="Q17" s="53">
        <v>157</v>
      </c>
      <c r="R17" s="53">
        <v>361</v>
      </c>
      <c r="S17" s="54">
        <v>385</v>
      </c>
      <c r="T17" s="53">
        <v>377</v>
      </c>
      <c r="U17" s="53">
        <v>463</v>
      </c>
      <c r="V17" s="53">
        <v>330</v>
      </c>
      <c r="W17" s="53">
        <v>538</v>
      </c>
      <c r="X17" s="53">
        <v>156</v>
      </c>
      <c r="Y17" s="53">
        <v>334</v>
      </c>
      <c r="Z17" s="53">
        <v>390</v>
      </c>
      <c r="AA17" s="53">
        <v>135</v>
      </c>
      <c r="AB17" s="71">
        <v>482</v>
      </c>
      <c r="AC17" s="77">
        <v>46085</v>
      </c>
    </row>
    <row r="18" spans="1:29" x14ac:dyDescent="0.25">
      <c r="A18" s="194"/>
      <c r="B18" s="131" t="s">
        <v>20</v>
      </c>
      <c r="C18" s="55" t="s">
        <v>15</v>
      </c>
      <c r="D18" s="86">
        <v>122</v>
      </c>
      <c r="E18" s="56">
        <f t="shared" si="7"/>
        <v>0</v>
      </c>
      <c r="F18" s="87">
        <v>72.3</v>
      </c>
      <c r="G18" s="56">
        <f t="shared" si="8"/>
        <v>4.1666666666666519E-3</v>
      </c>
      <c r="H18" s="81">
        <v>46085</v>
      </c>
      <c r="I18" s="88">
        <f t="shared" si="5"/>
        <v>6467</v>
      </c>
      <c r="J18" s="56">
        <f t="shared" si="9"/>
        <v>2.5043588524330307E-2</v>
      </c>
      <c r="K18" s="57">
        <v>381</v>
      </c>
      <c r="L18" s="58">
        <v>218</v>
      </c>
      <c r="M18" s="58">
        <v>387</v>
      </c>
      <c r="N18" s="58">
        <v>375</v>
      </c>
      <c r="O18" s="58">
        <v>502</v>
      </c>
      <c r="P18" s="58">
        <v>393</v>
      </c>
      <c r="Q18" s="58">
        <v>190</v>
      </c>
      <c r="R18" s="58">
        <v>364</v>
      </c>
      <c r="S18" s="59">
        <v>390</v>
      </c>
      <c r="T18" s="58">
        <v>389</v>
      </c>
      <c r="U18" s="58">
        <v>467</v>
      </c>
      <c r="V18" s="58">
        <v>334</v>
      </c>
      <c r="W18" s="58">
        <v>542</v>
      </c>
      <c r="X18" s="58">
        <v>161</v>
      </c>
      <c r="Y18" s="58">
        <v>357</v>
      </c>
      <c r="Z18" s="58">
        <v>393</v>
      </c>
      <c r="AA18" s="58">
        <v>139</v>
      </c>
      <c r="AB18" s="72">
        <v>485</v>
      </c>
      <c r="AC18" s="77">
        <v>46085</v>
      </c>
    </row>
    <row r="19" spans="1:29" x14ac:dyDescent="0.25">
      <c r="A19" s="205" t="s">
        <v>0</v>
      </c>
      <c r="B19" s="129" t="s">
        <v>19</v>
      </c>
      <c r="C19" s="28" t="s">
        <v>14</v>
      </c>
      <c r="D19" s="89">
        <f t="shared" ref="D19:D23" si="10">+D13-D5</f>
        <v>0</v>
      </c>
      <c r="E19" s="90"/>
      <c r="F19" s="91">
        <f t="shared" ref="F19:F23" si="11">+F13-F5</f>
        <v>0</v>
      </c>
      <c r="G19" s="90"/>
      <c r="H19" s="92"/>
      <c r="I19" s="93">
        <f t="shared" ref="I19:I24" si="12">+I13-I5</f>
        <v>0</v>
      </c>
      <c r="J19" s="94">
        <f t="shared" ref="J19:J23" si="13">+(I13/I5)-1</f>
        <v>0</v>
      </c>
      <c r="K19" s="95">
        <f t="shared" ref="K19:AB24" si="14">+K13-K5</f>
        <v>0</v>
      </c>
      <c r="L19" s="96">
        <f t="shared" si="14"/>
        <v>0</v>
      </c>
      <c r="M19" s="96">
        <f t="shared" si="14"/>
        <v>0</v>
      </c>
      <c r="N19" s="96">
        <f t="shared" si="14"/>
        <v>0</v>
      </c>
      <c r="O19" s="96">
        <f t="shared" si="14"/>
        <v>0</v>
      </c>
      <c r="P19" s="96">
        <f t="shared" si="14"/>
        <v>0</v>
      </c>
      <c r="Q19" s="96">
        <f t="shared" si="14"/>
        <v>0</v>
      </c>
      <c r="R19" s="96">
        <f t="shared" si="14"/>
        <v>0</v>
      </c>
      <c r="S19" s="93">
        <f t="shared" si="14"/>
        <v>-122</v>
      </c>
      <c r="T19" s="95">
        <f t="shared" si="14"/>
        <v>0</v>
      </c>
      <c r="U19" s="96">
        <f t="shared" si="14"/>
        <v>0</v>
      </c>
      <c r="V19" s="96">
        <f t="shared" si="14"/>
        <v>0</v>
      </c>
      <c r="W19" s="96">
        <f t="shared" si="14"/>
        <v>0</v>
      </c>
      <c r="X19" s="96">
        <f t="shared" si="14"/>
        <v>0</v>
      </c>
      <c r="Y19" s="96">
        <f t="shared" si="14"/>
        <v>0</v>
      </c>
      <c r="Z19" s="96">
        <f t="shared" si="14"/>
        <v>0</v>
      </c>
      <c r="AA19" s="96">
        <f t="shared" si="14"/>
        <v>0</v>
      </c>
      <c r="AB19" s="93">
        <f t="shared" si="14"/>
        <v>122</v>
      </c>
      <c r="AC19" s="85"/>
    </row>
    <row r="20" spans="1:29" x14ac:dyDescent="0.25">
      <c r="A20" s="206"/>
      <c r="B20" s="130" t="s">
        <v>20</v>
      </c>
      <c r="C20" s="37" t="s">
        <v>17</v>
      </c>
      <c r="D20" s="97">
        <f t="shared" si="10"/>
        <v>0</v>
      </c>
      <c r="E20" s="98"/>
      <c r="F20" s="99">
        <f t="shared" si="11"/>
        <v>0.29999999999999716</v>
      </c>
      <c r="G20" s="98"/>
      <c r="H20" s="92"/>
      <c r="I20" s="100">
        <f t="shared" si="12"/>
        <v>36</v>
      </c>
      <c r="J20" s="101">
        <f t="shared" si="13"/>
        <v>6.7377877596854763E-3</v>
      </c>
      <c r="K20" s="102">
        <f t="shared" si="14"/>
        <v>3</v>
      </c>
      <c r="L20" s="100">
        <f t="shared" si="14"/>
        <v>3</v>
      </c>
      <c r="M20" s="100">
        <f t="shared" si="14"/>
        <v>0</v>
      </c>
      <c r="N20" s="100">
        <f t="shared" si="14"/>
        <v>0</v>
      </c>
      <c r="O20" s="100">
        <f t="shared" si="14"/>
        <v>0</v>
      </c>
      <c r="P20" s="100">
        <f t="shared" si="14"/>
        <v>0</v>
      </c>
      <c r="Q20" s="100">
        <f t="shared" si="14"/>
        <v>0</v>
      </c>
      <c r="R20" s="100">
        <f t="shared" si="14"/>
        <v>0</v>
      </c>
      <c r="S20" s="100">
        <f t="shared" si="14"/>
        <v>-122</v>
      </c>
      <c r="T20" s="102">
        <f t="shared" si="14"/>
        <v>3</v>
      </c>
      <c r="U20" s="100">
        <f t="shared" si="14"/>
        <v>6</v>
      </c>
      <c r="V20" s="100">
        <f t="shared" si="14"/>
        <v>3</v>
      </c>
      <c r="W20" s="100">
        <f t="shared" si="14"/>
        <v>3</v>
      </c>
      <c r="X20" s="100">
        <f t="shared" si="14"/>
        <v>3</v>
      </c>
      <c r="Y20" s="100">
        <f t="shared" si="14"/>
        <v>3</v>
      </c>
      <c r="Z20" s="100">
        <f t="shared" si="14"/>
        <v>3</v>
      </c>
      <c r="AA20" s="100">
        <f t="shared" si="14"/>
        <v>3</v>
      </c>
      <c r="AB20" s="100">
        <f t="shared" si="14"/>
        <v>125</v>
      </c>
      <c r="AC20" s="85"/>
    </row>
    <row r="21" spans="1:29" x14ac:dyDescent="0.25">
      <c r="A21" s="206"/>
      <c r="B21" s="129" t="s">
        <v>19</v>
      </c>
      <c r="C21" s="44" t="s">
        <v>1</v>
      </c>
      <c r="D21" s="103"/>
      <c r="E21" s="104"/>
      <c r="F21" s="105"/>
      <c r="G21" s="104"/>
      <c r="H21" s="92"/>
      <c r="I21" s="106">
        <f t="shared" si="12"/>
        <v>5929</v>
      </c>
      <c r="J21" s="107"/>
      <c r="K21" s="108">
        <f t="shared" si="14"/>
        <v>358</v>
      </c>
      <c r="L21" s="106">
        <f t="shared" si="14"/>
        <v>182</v>
      </c>
      <c r="M21" s="106">
        <f t="shared" si="14"/>
        <v>354</v>
      </c>
      <c r="N21" s="106">
        <f t="shared" si="14"/>
        <v>349</v>
      </c>
      <c r="O21" s="106">
        <f t="shared" si="14"/>
        <v>454</v>
      </c>
      <c r="P21" s="106">
        <f t="shared" si="14"/>
        <v>374</v>
      </c>
      <c r="Q21" s="106">
        <f t="shared" si="14"/>
        <v>146</v>
      </c>
      <c r="R21" s="106">
        <f t="shared" si="14"/>
        <v>334</v>
      </c>
      <c r="S21" s="106">
        <f t="shared" si="14"/>
        <v>379</v>
      </c>
      <c r="T21" s="108">
        <f t="shared" si="14"/>
        <v>365</v>
      </c>
      <c r="U21" s="106">
        <f t="shared" si="14"/>
        <v>410</v>
      </c>
      <c r="V21" s="106">
        <f t="shared" si="14"/>
        <v>294</v>
      </c>
      <c r="W21" s="106">
        <f t="shared" si="14"/>
        <v>504</v>
      </c>
      <c r="X21" s="106">
        <f t="shared" si="14"/>
        <v>150</v>
      </c>
      <c r="Y21" s="106">
        <f t="shared" si="14"/>
        <v>294</v>
      </c>
      <c r="Z21" s="106">
        <f t="shared" si="14"/>
        <v>379</v>
      </c>
      <c r="AA21" s="106">
        <f t="shared" si="14"/>
        <v>130</v>
      </c>
      <c r="AB21" s="106">
        <f t="shared" si="14"/>
        <v>473</v>
      </c>
      <c r="AC21" s="85"/>
    </row>
    <row r="22" spans="1:29" x14ac:dyDescent="0.25">
      <c r="A22" s="206"/>
      <c r="B22" s="130" t="s">
        <v>20</v>
      </c>
      <c r="C22" s="44" t="s">
        <v>1</v>
      </c>
      <c r="D22" s="103">
        <f t="shared" si="10"/>
        <v>0</v>
      </c>
      <c r="E22" s="104"/>
      <c r="F22" s="105">
        <f t="shared" si="11"/>
        <v>0</v>
      </c>
      <c r="G22" s="104"/>
      <c r="H22" s="92"/>
      <c r="I22" s="106">
        <f t="shared" si="12"/>
        <v>0</v>
      </c>
      <c r="J22" s="107">
        <f t="shared" si="13"/>
        <v>0</v>
      </c>
      <c r="K22" s="108">
        <f t="shared" si="14"/>
        <v>0</v>
      </c>
      <c r="L22" s="106">
        <f t="shared" si="14"/>
        <v>0</v>
      </c>
      <c r="M22" s="106">
        <f t="shared" si="14"/>
        <v>0</v>
      </c>
      <c r="N22" s="106">
        <f t="shared" si="14"/>
        <v>0</v>
      </c>
      <c r="O22" s="106">
        <f t="shared" si="14"/>
        <v>0</v>
      </c>
      <c r="P22" s="106">
        <f t="shared" si="14"/>
        <v>0</v>
      </c>
      <c r="Q22" s="106">
        <f t="shared" si="14"/>
        <v>0</v>
      </c>
      <c r="R22" s="106">
        <f t="shared" si="14"/>
        <v>0</v>
      </c>
      <c r="S22" s="106">
        <f t="shared" si="14"/>
        <v>-94</v>
      </c>
      <c r="T22" s="108">
        <f t="shared" si="14"/>
        <v>0</v>
      </c>
      <c r="U22" s="106">
        <f t="shared" si="14"/>
        <v>0</v>
      </c>
      <c r="V22" s="106">
        <f t="shared" si="14"/>
        <v>0</v>
      </c>
      <c r="W22" s="106">
        <f t="shared" si="14"/>
        <v>0</v>
      </c>
      <c r="X22" s="106">
        <f t="shared" si="14"/>
        <v>0</v>
      </c>
      <c r="Y22" s="106">
        <f t="shared" si="14"/>
        <v>0</v>
      </c>
      <c r="Z22" s="106">
        <f t="shared" si="14"/>
        <v>0</v>
      </c>
      <c r="AA22" s="106">
        <f t="shared" si="14"/>
        <v>0</v>
      </c>
      <c r="AB22" s="106">
        <f t="shared" si="14"/>
        <v>94</v>
      </c>
      <c r="AC22" s="85"/>
    </row>
    <row r="23" spans="1:29" x14ac:dyDescent="0.25">
      <c r="A23" s="206"/>
      <c r="B23" s="130" t="s">
        <v>20</v>
      </c>
      <c r="C23" s="47" t="s">
        <v>2</v>
      </c>
      <c r="D23" s="109">
        <f t="shared" si="10"/>
        <v>0</v>
      </c>
      <c r="E23" s="110"/>
      <c r="F23" s="111">
        <f t="shared" si="11"/>
        <v>0</v>
      </c>
      <c r="G23" s="110"/>
      <c r="H23" s="92"/>
      <c r="I23" s="112">
        <f t="shared" si="12"/>
        <v>0</v>
      </c>
      <c r="J23" s="113">
        <f t="shared" si="13"/>
        <v>0</v>
      </c>
      <c r="K23" s="114">
        <f t="shared" ref="K23:AB23" si="15">+K17-K9</f>
        <v>0</v>
      </c>
      <c r="L23" s="112">
        <f t="shared" si="15"/>
        <v>0</v>
      </c>
      <c r="M23" s="112">
        <f t="shared" si="15"/>
        <v>0</v>
      </c>
      <c r="N23" s="112">
        <f t="shared" si="15"/>
        <v>0</v>
      </c>
      <c r="O23" s="112">
        <f t="shared" si="15"/>
        <v>0</v>
      </c>
      <c r="P23" s="112">
        <f t="shared" si="15"/>
        <v>0</v>
      </c>
      <c r="Q23" s="112">
        <f t="shared" si="15"/>
        <v>0</v>
      </c>
      <c r="R23" s="112">
        <f t="shared" si="15"/>
        <v>0</v>
      </c>
      <c r="S23" s="112">
        <f t="shared" si="15"/>
        <v>-97</v>
      </c>
      <c r="T23" s="114">
        <f t="shared" si="15"/>
        <v>0</v>
      </c>
      <c r="U23" s="112">
        <f t="shared" si="15"/>
        <v>0</v>
      </c>
      <c r="V23" s="112">
        <f t="shared" si="15"/>
        <v>0</v>
      </c>
      <c r="W23" s="112">
        <f t="shared" si="15"/>
        <v>0</v>
      </c>
      <c r="X23" s="112">
        <f t="shared" si="15"/>
        <v>0</v>
      </c>
      <c r="Y23" s="112">
        <f t="shared" si="15"/>
        <v>0</v>
      </c>
      <c r="Z23" s="112">
        <f t="shared" si="15"/>
        <v>0</v>
      </c>
      <c r="AA23" s="112">
        <f t="shared" si="15"/>
        <v>0</v>
      </c>
      <c r="AB23" s="112">
        <f t="shared" si="15"/>
        <v>97</v>
      </c>
      <c r="AC23" s="85"/>
    </row>
    <row r="24" spans="1:29" x14ac:dyDescent="0.25">
      <c r="A24" s="207"/>
      <c r="B24" s="131" t="s">
        <v>20</v>
      </c>
      <c r="C24" s="55" t="s">
        <v>15</v>
      </c>
      <c r="D24" s="115"/>
      <c r="E24" s="116"/>
      <c r="F24" s="117"/>
      <c r="G24" s="116"/>
      <c r="H24" s="118"/>
      <c r="I24" s="119">
        <f t="shared" si="12"/>
        <v>6467</v>
      </c>
      <c r="J24" s="120"/>
      <c r="K24" s="121">
        <f t="shared" si="14"/>
        <v>381</v>
      </c>
      <c r="L24" s="119">
        <f t="shared" si="14"/>
        <v>218</v>
      </c>
      <c r="M24" s="119">
        <f t="shared" si="14"/>
        <v>387</v>
      </c>
      <c r="N24" s="119">
        <f t="shared" si="14"/>
        <v>375</v>
      </c>
      <c r="O24" s="119">
        <f t="shared" si="14"/>
        <v>502</v>
      </c>
      <c r="P24" s="119">
        <f t="shared" si="14"/>
        <v>393</v>
      </c>
      <c r="Q24" s="119">
        <f t="shared" si="14"/>
        <v>190</v>
      </c>
      <c r="R24" s="119">
        <f t="shared" si="14"/>
        <v>364</v>
      </c>
      <c r="S24" s="119">
        <f t="shared" si="14"/>
        <v>390</v>
      </c>
      <c r="T24" s="121">
        <f t="shared" si="14"/>
        <v>389</v>
      </c>
      <c r="U24" s="119">
        <f t="shared" si="14"/>
        <v>467</v>
      </c>
      <c r="V24" s="119">
        <f t="shared" si="14"/>
        <v>334</v>
      </c>
      <c r="W24" s="119">
        <f t="shared" si="14"/>
        <v>542</v>
      </c>
      <c r="X24" s="119">
        <f t="shared" si="14"/>
        <v>161</v>
      </c>
      <c r="Y24" s="119">
        <f t="shared" si="14"/>
        <v>357</v>
      </c>
      <c r="Z24" s="119">
        <f t="shared" si="14"/>
        <v>393</v>
      </c>
      <c r="AA24" s="119">
        <f t="shared" si="14"/>
        <v>139</v>
      </c>
      <c r="AB24" s="119">
        <f t="shared" si="14"/>
        <v>485</v>
      </c>
      <c r="AC24" s="85"/>
    </row>
    <row r="26" spans="1:29" ht="18.75" x14ac:dyDescent="0.25">
      <c r="A26" s="134"/>
      <c r="B26" s="134"/>
      <c r="C26" s="138" t="s">
        <v>3</v>
      </c>
      <c r="D26" s="135">
        <v>0</v>
      </c>
      <c r="E26" s="135">
        <v>9</v>
      </c>
      <c r="F26" s="135">
        <v>18</v>
      </c>
      <c r="G26" s="135">
        <v>25</v>
      </c>
      <c r="H26" s="135">
        <v>36</v>
      </c>
    </row>
    <row r="27" spans="1:29" x14ac:dyDescent="0.25">
      <c r="A27" s="193" t="s">
        <v>30</v>
      </c>
      <c r="B27" s="129" t="s">
        <v>19</v>
      </c>
      <c r="C27" s="28" t="s">
        <v>14</v>
      </c>
      <c r="D27" s="132">
        <f t="shared" ref="D27:H31" si="16">+ROUND(D$26*($D5/113)+$F5-$I$3,0)</f>
        <v>0</v>
      </c>
      <c r="E27" s="133">
        <f t="shared" si="16"/>
        <v>9</v>
      </c>
      <c r="F27" s="133">
        <f t="shared" si="16"/>
        <v>18</v>
      </c>
      <c r="G27" s="133">
        <f t="shared" si="16"/>
        <v>25</v>
      </c>
      <c r="H27" s="133">
        <f t="shared" si="16"/>
        <v>35</v>
      </c>
    </row>
    <row r="28" spans="1:29" x14ac:dyDescent="0.25">
      <c r="A28" s="193"/>
      <c r="B28" s="130" t="s">
        <v>20</v>
      </c>
      <c r="C28" s="37" t="s">
        <v>17</v>
      </c>
      <c r="D28" s="60">
        <f t="shared" si="16"/>
        <v>-5</v>
      </c>
      <c r="E28" s="61">
        <f t="shared" si="16"/>
        <v>4</v>
      </c>
      <c r="F28" s="61">
        <f t="shared" si="16"/>
        <v>14</v>
      </c>
      <c r="G28" s="61">
        <f t="shared" si="16"/>
        <v>21</v>
      </c>
      <c r="H28" s="61">
        <f t="shared" si="16"/>
        <v>33</v>
      </c>
    </row>
    <row r="29" spans="1:29" x14ac:dyDescent="0.25">
      <c r="A29" s="193"/>
      <c r="B29" s="129" t="s">
        <v>19</v>
      </c>
      <c r="C29" s="44" t="s">
        <v>1</v>
      </c>
      <c r="D29" s="62"/>
      <c r="E29" s="63"/>
      <c r="F29" s="63"/>
      <c r="G29" s="63"/>
      <c r="H29" s="64"/>
    </row>
    <row r="30" spans="1:29" x14ac:dyDescent="0.25">
      <c r="A30" s="193"/>
      <c r="B30" s="130" t="s">
        <v>20</v>
      </c>
      <c r="C30" s="44" t="s">
        <v>1</v>
      </c>
      <c r="D30" s="62">
        <f t="shared" si="16"/>
        <v>0</v>
      </c>
      <c r="E30" s="63">
        <f t="shared" si="16"/>
        <v>9</v>
      </c>
      <c r="F30" s="63">
        <f t="shared" si="16"/>
        <v>19</v>
      </c>
      <c r="G30" s="63">
        <f t="shared" si="16"/>
        <v>26</v>
      </c>
      <c r="H30" s="64">
        <f t="shared" si="16"/>
        <v>38</v>
      </c>
    </row>
    <row r="31" spans="1:29" x14ac:dyDescent="0.25">
      <c r="A31" s="193"/>
      <c r="B31" s="130" t="s">
        <v>20</v>
      </c>
      <c r="C31" s="47" t="s">
        <v>2</v>
      </c>
      <c r="D31" s="65">
        <f t="shared" si="16"/>
        <v>0</v>
      </c>
      <c r="E31" s="66">
        <f t="shared" si="16"/>
        <v>10</v>
      </c>
      <c r="F31" s="66">
        <f t="shared" si="16"/>
        <v>19</v>
      </c>
      <c r="G31" s="66">
        <f t="shared" si="16"/>
        <v>27</v>
      </c>
      <c r="H31" s="67">
        <f t="shared" si="16"/>
        <v>39</v>
      </c>
    </row>
    <row r="32" spans="1:29" x14ac:dyDescent="0.25">
      <c r="A32" s="194"/>
      <c r="B32" s="131" t="s">
        <v>20</v>
      </c>
      <c r="C32" s="55" t="s">
        <v>15</v>
      </c>
      <c r="D32" s="68"/>
      <c r="E32" s="69"/>
      <c r="F32" s="69"/>
      <c r="G32" s="69"/>
      <c r="H32" s="70"/>
    </row>
    <row r="33" spans="1:17" x14ac:dyDescent="0.25">
      <c r="A33" s="195" t="s">
        <v>16</v>
      </c>
      <c r="B33" s="129" t="s">
        <v>19</v>
      </c>
      <c r="C33" s="122" t="s">
        <v>14</v>
      </c>
      <c r="D33" s="123">
        <f t="shared" ref="D33:H37" si="17">+ROUND(D$26*($D13/113)+$F13-$I$11,0)</f>
        <v>0</v>
      </c>
      <c r="E33" s="124">
        <f t="shared" si="17"/>
        <v>9</v>
      </c>
      <c r="F33" s="124">
        <f t="shared" si="17"/>
        <v>18</v>
      </c>
      <c r="G33" s="124">
        <f t="shared" si="17"/>
        <v>25</v>
      </c>
      <c r="H33" s="125">
        <f t="shared" si="17"/>
        <v>35</v>
      </c>
    </row>
    <row r="34" spans="1:17" x14ac:dyDescent="0.25">
      <c r="A34" s="193"/>
      <c r="B34" s="130" t="s">
        <v>20</v>
      </c>
      <c r="C34" s="37" t="s">
        <v>17</v>
      </c>
      <c r="D34" s="60">
        <f t="shared" si="17"/>
        <v>-5</v>
      </c>
      <c r="E34" s="61">
        <f t="shared" si="17"/>
        <v>5</v>
      </c>
      <c r="F34" s="61">
        <f t="shared" si="17"/>
        <v>14</v>
      </c>
      <c r="G34" s="61">
        <f t="shared" si="17"/>
        <v>21</v>
      </c>
      <c r="H34" s="126">
        <f t="shared" si="17"/>
        <v>33</v>
      </c>
    </row>
    <row r="35" spans="1:17" x14ac:dyDescent="0.25">
      <c r="A35" s="193"/>
      <c r="B35" s="129" t="s">
        <v>19</v>
      </c>
      <c r="C35" s="44" t="s">
        <v>1</v>
      </c>
      <c r="D35" s="62">
        <f t="shared" si="17"/>
        <v>2</v>
      </c>
      <c r="E35" s="63">
        <f t="shared" si="17"/>
        <v>12</v>
      </c>
      <c r="F35" s="63">
        <f t="shared" si="17"/>
        <v>22</v>
      </c>
      <c r="G35" s="63">
        <f t="shared" si="17"/>
        <v>29</v>
      </c>
      <c r="H35" s="64">
        <f t="shared" si="17"/>
        <v>41</v>
      </c>
    </row>
    <row r="36" spans="1:17" x14ac:dyDescent="0.25">
      <c r="A36" s="193"/>
      <c r="B36" s="130" t="s">
        <v>20</v>
      </c>
      <c r="C36" s="44" t="s">
        <v>1</v>
      </c>
      <c r="D36" s="62">
        <f t="shared" si="17"/>
        <v>0</v>
      </c>
      <c r="E36" s="63">
        <f t="shared" si="17"/>
        <v>9</v>
      </c>
      <c r="F36" s="63">
        <f t="shared" si="17"/>
        <v>19</v>
      </c>
      <c r="G36" s="63">
        <f t="shared" si="17"/>
        <v>26</v>
      </c>
      <c r="H36" s="64">
        <f t="shared" si="17"/>
        <v>38</v>
      </c>
    </row>
    <row r="37" spans="1:17" x14ac:dyDescent="0.25">
      <c r="A37" s="193"/>
      <c r="B37" s="130" t="s">
        <v>20</v>
      </c>
      <c r="C37" s="47" t="s">
        <v>2</v>
      </c>
      <c r="D37" s="65">
        <f t="shared" si="17"/>
        <v>0</v>
      </c>
      <c r="E37" s="66">
        <f t="shared" si="17"/>
        <v>10</v>
      </c>
      <c r="F37" s="66">
        <f t="shared" si="17"/>
        <v>19</v>
      </c>
      <c r="G37" s="66">
        <f t="shared" si="17"/>
        <v>27</v>
      </c>
      <c r="H37" s="67">
        <f t="shared" si="17"/>
        <v>39</v>
      </c>
    </row>
    <row r="38" spans="1:17" x14ac:dyDescent="0.25">
      <c r="A38" s="194"/>
      <c r="B38" s="131" t="s">
        <v>20</v>
      </c>
      <c r="C38" s="55" t="s">
        <v>15</v>
      </c>
      <c r="D38" s="68">
        <f>+ROUND(D$26*($D18/113)+$F18-$I$3,0)</f>
        <v>0</v>
      </c>
      <c r="E38" s="69">
        <f>+ROUND(E$26*($D18/113)+$F18-$I$3,0)</f>
        <v>10</v>
      </c>
      <c r="F38" s="69">
        <f>+ROUND(F$26*($D18/113)+$F18-$I$3,0)</f>
        <v>20</v>
      </c>
      <c r="G38" s="69">
        <f>+ROUND(G$26*($D18/113)+$F18-$I$3,0)</f>
        <v>27</v>
      </c>
      <c r="H38" s="70">
        <f>+ROUND(H$26*($D18/113)+$F18-$I$3,0)</f>
        <v>39</v>
      </c>
    </row>
    <row r="39" spans="1:17" x14ac:dyDescent="0.25">
      <c r="A39" s="196" t="s">
        <v>0</v>
      </c>
      <c r="B39" s="129" t="s">
        <v>19</v>
      </c>
      <c r="C39" s="122" t="s">
        <v>14</v>
      </c>
      <c r="D39" s="123">
        <f t="shared" ref="D39:H43" si="18">+D33-D27</f>
        <v>0</v>
      </c>
      <c r="E39" s="124">
        <f t="shared" si="18"/>
        <v>0</v>
      </c>
      <c r="F39" s="124">
        <f t="shared" si="18"/>
        <v>0</v>
      </c>
      <c r="G39" s="124">
        <f t="shared" si="18"/>
        <v>0</v>
      </c>
      <c r="H39" s="125">
        <f t="shared" si="18"/>
        <v>0</v>
      </c>
      <c r="I39" s="127"/>
      <c r="N39" s="127"/>
      <c r="O39" s="127"/>
      <c r="P39" s="127"/>
      <c r="Q39" s="128"/>
    </row>
    <row r="40" spans="1:17" x14ac:dyDescent="0.25">
      <c r="A40" s="197"/>
      <c r="B40" s="130" t="s">
        <v>20</v>
      </c>
      <c r="C40" s="37" t="s">
        <v>17</v>
      </c>
      <c r="D40" s="60">
        <f t="shared" si="18"/>
        <v>0</v>
      </c>
      <c r="E40" s="61">
        <f t="shared" si="18"/>
        <v>1</v>
      </c>
      <c r="F40" s="61">
        <f t="shared" si="18"/>
        <v>0</v>
      </c>
      <c r="G40" s="61">
        <f t="shared" si="18"/>
        <v>0</v>
      </c>
      <c r="H40" s="126">
        <f t="shared" si="18"/>
        <v>0</v>
      </c>
      <c r="I40" s="127"/>
      <c r="N40" s="127"/>
      <c r="O40" s="127"/>
      <c r="P40" s="127"/>
      <c r="Q40" s="127"/>
    </row>
    <row r="41" spans="1:17" x14ac:dyDescent="0.25">
      <c r="A41" s="197"/>
      <c r="B41" s="129" t="s">
        <v>19</v>
      </c>
      <c r="C41" s="44" t="s">
        <v>1</v>
      </c>
      <c r="D41" s="62">
        <f t="shared" si="18"/>
        <v>2</v>
      </c>
      <c r="E41" s="63">
        <f t="shared" si="18"/>
        <v>12</v>
      </c>
      <c r="F41" s="63">
        <f t="shared" si="18"/>
        <v>22</v>
      </c>
      <c r="G41" s="63">
        <f t="shared" si="18"/>
        <v>29</v>
      </c>
      <c r="H41" s="64">
        <f t="shared" si="18"/>
        <v>41</v>
      </c>
      <c r="I41" s="127"/>
      <c r="N41" s="127"/>
      <c r="O41" s="127"/>
      <c r="P41" s="127"/>
      <c r="Q41" s="127"/>
    </row>
    <row r="42" spans="1:17" x14ac:dyDescent="0.25">
      <c r="A42" s="197"/>
      <c r="B42" s="130" t="s">
        <v>20</v>
      </c>
      <c r="C42" s="44" t="s">
        <v>1</v>
      </c>
      <c r="D42" s="62">
        <f t="shared" si="18"/>
        <v>0</v>
      </c>
      <c r="E42" s="63">
        <f t="shared" si="18"/>
        <v>0</v>
      </c>
      <c r="F42" s="63">
        <f t="shared" si="18"/>
        <v>0</v>
      </c>
      <c r="G42" s="63">
        <f t="shared" si="18"/>
        <v>0</v>
      </c>
      <c r="H42" s="64">
        <f t="shared" si="18"/>
        <v>0</v>
      </c>
      <c r="I42" s="127"/>
      <c r="N42" s="127"/>
      <c r="O42" s="127"/>
      <c r="P42" s="127"/>
      <c r="Q42" s="127"/>
    </row>
    <row r="43" spans="1:17" x14ac:dyDescent="0.25">
      <c r="A43" s="197"/>
      <c r="B43" s="130" t="s">
        <v>20</v>
      </c>
      <c r="C43" s="47" t="s">
        <v>2</v>
      </c>
      <c r="D43" s="65">
        <f t="shared" si="18"/>
        <v>0</v>
      </c>
      <c r="E43" s="66">
        <f t="shared" si="18"/>
        <v>0</v>
      </c>
      <c r="F43" s="66">
        <f t="shared" si="18"/>
        <v>0</v>
      </c>
      <c r="G43" s="66">
        <f t="shared" si="18"/>
        <v>0</v>
      </c>
      <c r="H43" s="67">
        <f t="shared" si="18"/>
        <v>0</v>
      </c>
      <c r="I43" s="127"/>
      <c r="N43" s="127"/>
      <c r="O43" s="127"/>
      <c r="P43" s="127"/>
      <c r="Q43" s="127"/>
    </row>
    <row r="44" spans="1:17" x14ac:dyDescent="0.25">
      <c r="A44" s="198"/>
      <c r="B44" s="131" t="s">
        <v>20</v>
      </c>
      <c r="C44" s="55" t="s">
        <v>15</v>
      </c>
      <c r="D44" s="68"/>
      <c r="E44" s="69"/>
      <c r="F44" s="69"/>
      <c r="G44" s="69"/>
      <c r="H44" s="70"/>
    </row>
    <row r="46" spans="1:17" x14ac:dyDescent="0.25">
      <c r="D46" s="137"/>
      <c r="E46" s="137"/>
      <c r="F46" s="137"/>
      <c r="G46" s="137"/>
      <c r="H46" s="137"/>
    </row>
  </sheetData>
  <mergeCells count="8">
    <mergeCell ref="A27:A32"/>
    <mergeCell ref="A33:A38"/>
    <mergeCell ref="A39:A44"/>
    <mergeCell ref="D1:H1"/>
    <mergeCell ref="I1:AB1"/>
    <mergeCell ref="A3:A10"/>
    <mergeCell ref="A11:A18"/>
    <mergeCell ref="A19:A2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A329-2471-421D-B673-BE31E6FAD8CA}">
  <dimension ref="A1:G36"/>
  <sheetViews>
    <sheetView showGridLines="0" topLeftCell="A15" zoomScale="90" zoomScaleNormal="90" workbookViewId="0">
      <selection activeCell="B20" sqref="B20"/>
    </sheetView>
  </sheetViews>
  <sheetFormatPr baseColWidth="10" defaultRowHeight="14.25" x14ac:dyDescent="0.2"/>
  <cols>
    <col min="1" max="1" width="10.5" customWidth="1"/>
    <col min="2" max="2" width="18.375" customWidth="1"/>
    <col min="3" max="4" width="5.625" bestFit="1" customWidth="1"/>
    <col min="5" max="5" width="6.375" bestFit="1" customWidth="1"/>
    <col min="6" max="6" width="7.875" bestFit="1" customWidth="1"/>
    <col min="7" max="7" width="9.75" bestFit="1" customWidth="1"/>
  </cols>
  <sheetData>
    <row r="1" spans="1:7" ht="18.75" x14ac:dyDescent="0.2">
      <c r="A1" s="192"/>
      <c r="B1" s="186"/>
      <c r="C1" s="211" t="s">
        <v>28</v>
      </c>
      <c r="D1" s="212"/>
      <c r="E1" s="213"/>
      <c r="F1" s="213"/>
      <c r="G1" s="213"/>
    </row>
    <row r="2" spans="1:7" ht="15.75" x14ac:dyDescent="0.2">
      <c r="A2" s="191"/>
      <c r="B2" s="190" t="s">
        <v>10</v>
      </c>
      <c r="C2" s="189" t="s">
        <v>9</v>
      </c>
      <c r="D2" s="188"/>
      <c r="E2" s="188" t="s">
        <v>8</v>
      </c>
      <c r="F2" s="188"/>
      <c r="G2" s="187" t="s">
        <v>7</v>
      </c>
    </row>
    <row r="3" spans="1:7" ht="15" x14ac:dyDescent="0.2">
      <c r="A3" s="208" t="s">
        <v>18</v>
      </c>
      <c r="B3" s="186" t="s">
        <v>4</v>
      </c>
      <c r="C3" s="185"/>
      <c r="D3" s="184"/>
      <c r="E3" s="184"/>
      <c r="F3" s="184"/>
      <c r="G3" s="183">
        <v>72</v>
      </c>
    </row>
    <row r="4" spans="1:7" ht="15" x14ac:dyDescent="0.2">
      <c r="A4" s="209"/>
      <c r="B4" s="154" t="s">
        <v>15</v>
      </c>
      <c r="C4" s="178" t="s">
        <v>27</v>
      </c>
      <c r="D4" s="182"/>
      <c r="E4" s="177" t="s">
        <v>27</v>
      </c>
      <c r="F4" s="177"/>
      <c r="G4" s="181"/>
    </row>
    <row r="5" spans="1:7" ht="15" x14ac:dyDescent="0.2">
      <c r="A5" s="209"/>
      <c r="B5" s="152" t="s">
        <v>2</v>
      </c>
      <c r="C5" s="48">
        <v>122</v>
      </c>
      <c r="D5" s="53"/>
      <c r="E5" s="50">
        <v>70.099999999999994</v>
      </c>
      <c r="F5" s="50"/>
      <c r="G5" s="181">
        <v>42887</v>
      </c>
    </row>
    <row r="6" spans="1:7" ht="15" x14ac:dyDescent="0.2">
      <c r="A6" s="209"/>
      <c r="B6" s="150" t="s">
        <v>1</v>
      </c>
      <c r="C6" s="149">
        <v>118</v>
      </c>
      <c r="D6" s="45">
        <f>+C6/C5-1</f>
        <v>-3.2786885245901676E-2</v>
      </c>
      <c r="E6" s="174">
        <v>68.599999999999994</v>
      </c>
      <c r="F6" s="45">
        <f>+E6/E5-1</f>
        <v>-2.1398002853067033E-2</v>
      </c>
      <c r="G6" s="181">
        <v>42887</v>
      </c>
    </row>
    <row r="7" spans="1:7" ht="15" x14ac:dyDescent="0.2">
      <c r="A7" s="209"/>
      <c r="B7" s="146" t="s">
        <v>17</v>
      </c>
      <c r="C7" s="145">
        <v>118</v>
      </c>
      <c r="D7" s="172">
        <f>+C7/C6-1</f>
        <v>0</v>
      </c>
      <c r="E7" s="173">
        <v>67</v>
      </c>
      <c r="F7" s="172">
        <f>+E7/E6-1</f>
        <v>-2.3323615160349753E-2</v>
      </c>
      <c r="G7" s="181">
        <v>44459</v>
      </c>
    </row>
    <row r="8" spans="1:7" ht="15" x14ac:dyDescent="0.2">
      <c r="A8" s="210"/>
      <c r="B8" s="142" t="s">
        <v>14</v>
      </c>
      <c r="C8" s="141">
        <v>111</v>
      </c>
      <c r="D8" s="169">
        <f>+C8/C7-1</f>
        <v>-5.9322033898305038E-2</v>
      </c>
      <c r="E8" s="170">
        <v>70.7</v>
      </c>
      <c r="F8" s="169">
        <f>+E8/E7-1</f>
        <v>5.5223880597014885E-2</v>
      </c>
      <c r="G8" s="179">
        <v>42887</v>
      </c>
    </row>
    <row r="9" spans="1:7" ht="15" x14ac:dyDescent="0.2">
      <c r="A9" s="208" t="s">
        <v>5</v>
      </c>
      <c r="B9" s="186" t="s">
        <v>4</v>
      </c>
      <c r="C9" s="185"/>
      <c r="D9" s="184"/>
      <c r="E9" s="184"/>
      <c r="F9" s="184"/>
      <c r="G9" s="183">
        <v>72</v>
      </c>
    </row>
    <row r="10" spans="1:7" ht="15" x14ac:dyDescent="0.2">
      <c r="A10" s="209"/>
      <c r="B10" s="154" t="s">
        <v>15</v>
      </c>
      <c r="C10" s="178" t="s">
        <v>27</v>
      </c>
      <c r="D10" s="182"/>
      <c r="E10" s="177" t="s">
        <v>27</v>
      </c>
      <c r="F10" s="177"/>
      <c r="G10" s="181"/>
    </row>
    <row r="11" spans="1:7" ht="15" x14ac:dyDescent="0.2">
      <c r="A11" s="209"/>
      <c r="B11" s="152" t="s">
        <v>24</v>
      </c>
      <c r="C11" s="48">
        <v>122</v>
      </c>
      <c r="D11" s="49"/>
      <c r="E11" s="50">
        <v>72</v>
      </c>
      <c r="F11" s="49"/>
      <c r="G11" s="181">
        <v>45303</v>
      </c>
    </row>
    <row r="12" spans="1:7" ht="15" x14ac:dyDescent="0.2">
      <c r="A12" s="209"/>
      <c r="B12" s="150" t="s">
        <v>23</v>
      </c>
      <c r="C12" s="149">
        <v>118</v>
      </c>
      <c r="D12" s="45">
        <f>+C12/C11-1</f>
        <v>-3.2786885245901676E-2</v>
      </c>
      <c r="E12" s="174">
        <v>72</v>
      </c>
      <c r="F12" s="45">
        <f>+E12/E11-1</f>
        <v>0</v>
      </c>
      <c r="G12" s="181">
        <v>45303</v>
      </c>
    </row>
    <row r="13" spans="1:7" ht="15" x14ac:dyDescent="0.2">
      <c r="A13" s="209"/>
      <c r="B13" s="146" t="s">
        <v>17</v>
      </c>
      <c r="C13" s="145">
        <v>118</v>
      </c>
      <c r="D13" s="172">
        <f>+C13/C12-1</f>
        <v>0</v>
      </c>
      <c r="E13" s="173">
        <v>67</v>
      </c>
      <c r="F13" s="172">
        <f>+E13/E12-1</f>
        <v>-6.944444444444442E-2</v>
      </c>
      <c r="G13" s="181">
        <v>44459</v>
      </c>
    </row>
    <row r="14" spans="1:7" ht="15" x14ac:dyDescent="0.2">
      <c r="A14" s="210"/>
      <c r="B14" s="142" t="s">
        <v>22</v>
      </c>
      <c r="C14" s="141">
        <v>111</v>
      </c>
      <c r="D14" s="180">
        <f>+C14/C13-1</f>
        <v>-5.9322033898305038E-2</v>
      </c>
      <c r="E14" s="170">
        <v>72</v>
      </c>
      <c r="F14" s="169">
        <f>+E14/E13-1</f>
        <v>7.4626865671641784E-2</v>
      </c>
      <c r="G14" s="179">
        <v>45303</v>
      </c>
    </row>
    <row r="15" spans="1:7" ht="15" x14ac:dyDescent="0.2">
      <c r="A15" s="214" t="s">
        <v>0</v>
      </c>
      <c r="B15" s="154" t="s">
        <v>15</v>
      </c>
      <c r="C15" s="178"/>
      <c r="D15" s="176"/>
      <c r="E15" s="177"/>
      <c r="F15" s="176"/>
      <c r="G15" s="175"/>
    </row>
    <row r="16" spans="1:7" ht="15" x14ac:dyDescent="0.2">
      <c r="A16" s="215"/>
      <c r="B16" s="152" t="s">
        <v>2</v>
      </c>
      <c r="C16" s="48">
        <f>+C11-C5</f>
        <v>0</v>
      </c>
      <c r="D16" s="49"/>
      <c r="E16" s="50">
        <f>+E11-E5</f>
        <v>1.9000000000000057</v>
      </c>
      <c r="F16" s="49"/>
      <c r="G16" s="171"/>
    </row>
    <row r="17" spans="1:7" ht="15" x14ac:dyDescent="0.2">
      <c r="A17" s="215"/>
      <c r="B17" s="150" t="s">
        <v>1</v>
      </c>
      <c r="C17" s="149">
        <f>+C12-C6</f>
        <v>0</v>
      </c>
      <c r="D17" s="45"/>
      <c r="E17" s="174">
        <f>+E12-E6</f>
        <v>3.4000000000000057</v>
      </c>
      <c r="F17" s="45"/>
      <c r="G17" s="171"/>
    </row>
    <row r="18" spans="1:7" ht="15" x14ac:dyDescent="0.2">
      <c r="A18" s="215"/>
      <c r="B18" s="146" t="s">
        <v>17</v>
      </c>
      <c r="C18" s="145">
        <f>+C13-C7</f>
        <v>0</v>
      </c>
      <c r="D18" s="172"/>
      <c r="E18" s="173">
        <f>+E13-E7</f>
        <v>0</v>
      </c>
      <c r="F18" s="172"/>
      <c r="G18" s="171"/>
    </row>
    <row r="19" spans="1:7" ht="15" x14ac:dyDescent="0.2">
      <c r="A19" s="216"/>
      <c r="B19" s="142" t="s">
        <v>14</v>
      </c>
      <c r="C19" s="141">
        <f>+C14-C8</f>
        <v>0</v>
      </c>
      <c r="D19" s="169"/>
      <c r="E19" s="170">
        <f>+E14-E8</f>
        <v>1.2999999999999972</v>
      </c>
      <c r="F19" s="169"/>
      <c r="G19" s="168"/>
    </row>
    <row r="21" spans="1:7" x14ac:dyDescent="0.2">
      <c r="A21" s="167" t="s">
        <v>3</v>
      </c>
      <c r="B21" s="166"/>
      <c r="C21" s="165">
        <v>0</v>
      </c>
      <c r="D21" s="165">
        <v>9</v>
      </c>
      <c r="E21" s="165">
        <v>18</v>
      </c>
      <c r="F21" s="165">
        <v>25</v>
      </c>
      <c r="G21" s="165">
        <v>36</v>
      </c>
    </row>
    <row r="22" spans="1:7" ht="15" customHeight="1" x14ac:dyDescent="0.2">
      <c r="A22" s="208" t="s">
        <v>26</v>
      </c>
      <c r="B22" s="154" t="s">
        <v>15</v>
      </c>
      <c r="C22" s="164"/>
      <c r="D22" s="163"/>
      <c r="E22" s="163"/>
      <c r="F22" s="163"/>
      <c r="G22" s="163"/>
    </row>
    <row r="23" spans="1:7" ht="15" x14ac:dyDescent="0.2">
      <c r="A23" s="209"/>
      <c r="B23" s="152" t="s">
        <v>2</v>
      </c>
      <c r="C23" s="139">
        <f t="shared" ref="C23:G26" si="0">+ROUND(C$21*($C5/113)+$E5-$G$3,0)</f>
        <v>-2</v>
      </c>
      <c r="D23" s="151">
        <f t="shared" si="0"/>
        <v>8</v>
      </c>
      <c r="E23" s="151">
        <f t="shared" si="0"/>
        <v>18</v>
      </c>
      <c r="F23" s="151">
        <f t="shared" si="0"/>
        <v>25</v>
      </c>
      <c r="G23" s="151">
        <f t="shared" si="0"/>
        <v>37</v>
      </c>
    </row>
    <row r="24" spans="1:7" ht="15" x14ac:dyDescent="0.2">
      <c r="A24" s="209"/>
      <c r="B24" s="150" t="s">
        <v>1</v>
      </c>
      <c r="C24" s="159">
        <f t="shared" si="0"/>
        <v>-3</v>
      </c>
      <c r="D24" s="158">
        <f t="shared" si="0"/>
        <v>6</v>
      </c>
      <c r="E24" s="158">
        <f t="shared" si="0"/>
        <v>15</v>
      </c>
      <c r="F24" s="158">
        <f t="shared" si="0"/>
        <v>23</v>
      </c>
      <c r="G24" s="158">
        <f t="shared" si="0"/>
        <v>34</v>
      </c>
    </row>
    <row r="25" spans="1:7" ht="15" x14ac:dyDescent="0.2">
      <c r="A25" s="209"/>
      <c r="B25" s="146" t="s">
        <v>17</v>
      </c>
      <c r="C25" s="162">
        <f t="shared" si="0"/>
        <v>-5</v>
      </c>
      <c r="D25" s="157">
        <f t="shared" si="0"/>
        <v>4</v>
      </c>
      <c r="E25" s="157">
        <f t="shared" si="0"/>
        <v>14</v>
      </c>
      <c r="F25" s="157">
        <f t="shared" si="0"/>
        <v>21</v>
      </c>
      <c r="G25" s="157">
        <f t="shared" si="0"/>
        <v>33</v>
      </c>
    </row>
    <row r="26" spans="1:7" ht="15" x14ac:dyDescent="0.2">
      <c r="A26" s="210"/>
      <c r="B26" s="142" t="s">
        <v>14</v>
      </c>
      <c r="C26" s="156">
        <f t="shared" si="0"/>
        <v>-1</v>
      </c>
      <c r="D26" s="155">
        <f t="shared" si="0"/>
        <v>8</v>
      </c>
      <c r="E26" s="155">
        <f t="shared" si="0"/>
        <v>16</v>
      </c>
      <c r="F26" s="155">
        <f t="shared" si="0"/>
        <v>23</v>
      </c>
      <c r="G26" s="155">
        <f t="shared" si="0"/>
        <v>34</v>
      </c>
    </row>
    <row r="27" spans="1:7" ht="15" customHeight="1" x14ac:dyDescent="0.2">
      <c r="A27" s="208" t="s">
        <v>25</v>
      </c>
      <c r="B27" s="154" t="s">
        <v>15</v>
      </c>
      <c r="C27" s="161"/>
      <c r="D27" s="160"/>
      <c r="E27" s="160"/>
      <c r="F27" s="160"/>
      <c r="G27" s="160"/>
    </row>
    <row r="28" spans="1:7" ht="15" x14ac:dyDescent="0.2">
      <c r="A28" s="209"/>
      <c r="B28" s="152" t="s">
        <v>24</v>
      </c>
      <c r="C28" s="139">
        <f>+ROUND(C$21*($C11/113)+$E11-$G$3,0)</f>
        <v>0</v>
      </c>
      <c r="D28" s="151">
        <f>+ROUND(D$21*($C11/113)+$E11-$G$3,0)</f>
        <v>10</v>
      </c>
      <c r="E28" s="151">
        <f>+ROUND(E$21*($C11/113)+$E11-$G$3,0)</f>
        <v>19</v>
      </c>
      <c r="F28" s="151">
        <f>+ROUND(F$21*($C11/113)+$E11-$G$3,0)</f>
        <v>27</v>
      </c>
      <c r="G28" s="151">
        <f>+ROUND(G$21*($C11/113)+$E11-$G$3,0)</f>
        <v>39</v>
      </c>
    </row>
    <row r="29" spans="1:7" ht="15" x14ac:dyDescent="0.2">
      <c r="A29" s="209"/>
      <c r="B29" s="150" t="s">
        <v>23</v>
      </c>
      <c r="C29" s="159">
        <f>+ROUND(C$21*($C12/113)+$E12-$G$9,0)</f>
        <v>0</v>
      </c>
      <c r="D29" s="158">
        <f>+ROUND(D$21*($C12/113)+$E12-$G$9,0)</f>
        <v>9</v>
      </c>
      <c r="E29" s="158">
        <f>+ROUND(E$21*($C12/113)+$E12-$G$9,0)</f>
        <v>19</v>
      </c>
      <c r="F29" s="158">
        <f>+ROUND(F$21*($C12/113)+$E12-$G$9,0)</f>
        <v>26</v>
      </c>
      <c r="G29" s="158">
        <f>+ROUND(G$21*($C12/113)+$E12-$G$9,0)</f>
        <v>38</v>
      </c>
    </row>
    <row r="30" spans="1:7" ht="15" x14ac:dyDescent="0.2">
      <c r="A30" s="209"/>
      <c r="B30" s="146" t="s">
        <v>17</v>
      </c>
      <c r="C30" s="157">
        <f>+ROUND(C$21*($C13/113)+$E13-$G$3,0)</f>
        <v>-5</v>
      </c>
      <c r="D30" s="157">
        <f>+ROUND(D$21*($C13/113)+$E13-$G$3,0)</f>
        <v>4</v>
      </c>
      <c r="E30" s="157">
        <f>+ROUND(E$21*($C13/113)+$E13-$G$3,0)</f>
        <v>14</v>
      </c>
      <c r="F30" s="157">
        <f>+ROUND(F$21*($C13/113)+$E13-$G$3,0)</f>
        <v>21</v>
      </c>
      <c r="G30" s="157">
        <f>+ROUND(G$21*($C13/113)+$E13-$G$3,0)</f>
        <v>33</v>
      </c>
    </row>
    <row r="31" spans="1:7" ht="15" x14ac:dyDescent="0.2">
      <c r="A31" s="210"/>
      <c r="B31" s="142" t="s">
        <v>22</v>
      </c>
      <c r="C31" s="156">
        <f>+ROUND(C$21*($C14/113)+$E14-$G$9,0)</f>
        <v>0</v>
      </c>
      <c r="D31" s="155">
        <f>+ROUND(D$21*($C14/113)+$E14-$G$9,0)</f>
        <v>9</v>
      </c>
      <c r="E31" s="155">
        <f>+ROUND(E$21*($C14/113)+$E14-$G$9,0)</f>
        <v>18</v>
      </c>
      <c r="F31" s="155">
        <f>+ROUND(F$21*($C14/113)+$E14-$G$9,0)</f>
        <v>25</v>
      </c>
      <c r="G31" s="155">
        <f>+ROUND(G$21*($C14/113)+$E14-$G$9,0)</f>
        <v>35</v>
      </c>
    </row>
    <row r="32" spans="1:7" ht="15" x14ac:dyDescent="0.2">
      <c r="A32" s="147"/>
      <c r="B32" s="154" t="s">
        <v>15</v>
      </c>
      <c r="C32" s="153"/>
      <c r="D32" s="153"/>
      <c r="E32" s="153"/>
      <c r="F32" s="153"/>
      <c r="G32" s="153"/>
    </row>
    <row r="33" spans="1:7" ht="15" x14ac:dyDescent="0.2">
      <c r="A33" s="147"/>
      <c r="B33" s="152" t="s">
        <v>2</v>
      </c>
      <c r="C33" s="48">
        <f t="shared" ref="C33:G36" si="1">+C28-C23</f>
        <v>2</v>
      </c>
      <c r="D33" s="53">
        <f t="shared" si="1"/>
        <v>2</v>
      </c>
      <c r="E33" s="151">
        <f t="shared" si="1"/>
        <v>1</v>
      </c>
      <c r="F33" s="53">
        <f t="shared" si="1"/>
        <v>2</v>
      </c>
      <c r="G33" s="53">
        <f t="shared" si="1"/>
        <v>2</v>
      </c>
    </row>
    <row r="34" spans="1:7" ht="15" x14ac:dyDescent="0.2">
      <c r="A34" s="147" t="s">
        <v>0</v>
      </c>
      <c r="B34" s="150" t="s">
        <v>1</v>
      </c>
      <c r="C34" s="149">
        <f t="shared" si="1"/>
        <v>3</v>
      </c>
      <c r="D34" s="148">
        <f t="shared" si="1"/>
        <v>3</v>
      </c>
      <c r="E34" s="148">
        <f t="shared" si="1"/>
        <v>4</v>
      </c>
      <c r="F34" s="148">
        <f t="shared" si="1"/>
        <v>3</v>
      </c>
      <c r="G34" s="148">
        <f t="shared" si="1"/>
        <v>4</v>
      </c>
    </row>
    <row r="35" spans="1:7" ht="15" x14ac:dyDescent="0.2">
      <c r="A35" s="147"/>
      <c r="B35" s="146" t="s">
        <v>17</v>
      </c>
      <c r="C35" s="145">
        <f t="shared" si="1"/>
        <v>0</v>
      </c>
      <c r="D35" s="144">
        <f t="shared" si="1"/>
        <v>0</v>
      </c>
      <c r="E35" s="144">
        <f t="shared" si="1"/>
        <v>0</v>
      </c>
      <c r="F35" s="144">
        <f t="shared" si="1"/>
        <v>0</v>
      </c>
      <c r="G35" s="144">
        <f t="shared" si="1"/>
        <v>0</v>
      </c>
    </row>
    <row r="36" spans="1:7" ht="15" x14ac:dyDescent="0.2">
      <c r="A36" s="143"/>
      <c r="B36" s="142" t="s">
        <v>14</v>
      </c>
      <c r="C36" s="141">
        <f t="shared" si="1"/>
        <v>1</v>
      </c>
      <c r="D36" s="140">
        <f t="shared" si="1"/>
        <v>1</v>
      </c>
      <c r="E36" s="140">
        <f t="shared" si="1"/>
        <v>2</v>
      </c>
      <c r="F36" s="140">
        <f t="shared" si="1"/>
        <v>2</v>
      </c>
      <c r="G36" s="140">
        <f t="shared" si="1"/>
        <v>1</v>
      </c>
    </row>
  </sheetData>
  <mergeCells count="6">
    <mergeCell ref="A22:A26"/>
    <mergeCell ref="A27:A31"/>
    <mergeCell ref="C1:G1"/>
    <mergeCell ref="A3:A8"/>
    <mergeCell ref="A9:A14"/>
    <mergeCell ref="A15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2026</vt:lpstr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Edgardo_FCHG</dc:creator>
  <cp:lastModifiedBy>Edgardo_FCHG</cp:lastModifiedBy>
  <cp:lastPrinted>2023-04-20T18:56:15Z</cp:lastPrinted>
  <dcterms:created xsi:type="dcterms:W3CDTF">2023-04-11T18:10:44Z</dcterms:created>
  <dcterms:modified xsi:type="dcterms:W3CDTF">2026-03-04T13:51:00Z</dcterms:modified>
</cp:coreProperties>
</file>